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e\D\отчетность 2010-2018\план факт 2018\Минтранс\1 квартал 2018\"/>
    </mc:Choice>
  </mc:AlternateContent>
  <xr:revisionPtr revIDLastSave="0" documentId="13_ncr:1_{27C41AF8-9B4A-490D-B479-B4564652CFBB}" xr6:coauthVersionLast="28" xr6:coauthVersionMax="28" xr10:uidLastSave="{00000000-0000-0000-0000-000000000000}"/>
  <bookViews>
    <workbookView xWindow="0" yWindow="0" windowWidth="16380" windowHeight="8190" tabRatio="500" xr2:uid="{00000000-000D-0000-FFFF-FFFF00000000}"/>
  </bookViews>
  <sheets>
    <sheet name="12 Квартал освоение " sheetId="1" r:id="rId1"/>
  </sheets>
  <definedNames>
    <definedName name="Print_Titles_0" localSheetId="0">'12 Квартал освоение '!$13:$16</definedName>
    <definedName name="_xlnm.Print_Titles" localSheetId="0">'12 Квартал освоение '!$13:$16</definedName>
    <definedName name="_xlnm.Print_Area" localSheetId="0">'12 Квартал освоение '!$A$1:$AI$72</definedName>
  </definedNames>
  <calcPr calcId="171027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1" i="1" l="1"/>
  <c r="H71" i="1"/>
  <c r="AB47" i="1"/>
  <c r="X47" i="1"/>
  <c r="V47" i="1"/>
  <c r="T47" i="1"/>
  <c r="R47" i="1"/>
  <c r="P47" i="1"/>
  <c r="N47" i="1"/>
  <c r="Z47" i="1"/>
  <c r="H47" i="1"/>
  <c r="AH28" i="1" l="1"/>
  <c r="AF72" i="1"/>
  <c r="AH72" i="1" s="1"/>
  <c r="AF48" i="1"/>
  <c r="AF49" i="1"/>
  <c r="AF33" i="1"/>
  <c r="AF31" i="1"/>
  <c r="AF29" i="1"/>
  <c r="AF28" i="1"/>
  <c r="Z28" i="1"/>
  <c r="J47" i="1" l="1"/>
  <c r="P27" i="1"/>
  <c r="J28" i="1"/>
  <c r="J72" i="1"/>
  <c r="N71" i="1"/>
  <c r="AB71" i="1"/>
  <c r="Z71" i="1"/>
  <c r="X71" i="1"/>
  <c r="V71" i="1"/>
  <c r="T71" i="1"/>
  <c r="R71" i="1"/>
  <c r="P71" i="1"/>
  <c r="Z68" i="1"/>
  <c r="P68" i="1"/>
  <c r="R68" i="1"/>
  <c r="T68" i="1"/>
  <c r="V68" i="1"/>
  <c r="X68" i="1"/>
  <c r="AB68" i="1"/>
  <c r="H68" i="1"/>
  <c r="AF71" i="1" l="1"/>
  <c r="L71" i="1"/>
  <c r="L48" i="1"/>
  <c r="L49" i="1"/>
  <c r="AD49" i="1" s="1"/>
  <c r="J49" i="1"/>
  <c r="AH49" i="1" s="1"/>
  <c r="J48" i="1"/>
  <c r="AH48" i="1" s="1"/>
  <c r="R24" i="1"/>
  <c r="L72" i="1"/>
  <c r="AD72" i="1" s="1"/>
  <c r="AD71" i="1" s="1"/>
  <c r="AB24" i="1"/>
  <c r="AA71" i="1"/>
  <c r="AA24" i="1" s="1"/>
  <c r="Z24" i="1"/>
  <c r="Y71" i="1"/>
  <c r="Y24" i="1" s="1"/>
  <c r="X24" i="1"/>
  <c r="W71" i="1"/>
  <c r="V24" i="1"/>
  <c r="U71" i="1"/>
  <c r="U24" i="1" s="1"/>
  <c r="S71" i="1"/>
  <c r="S24" i="1" s="1"/>
  <c r="Q71" i="1"/>
  <c r="Q24" i="1" s="1"/>
  <c r="P24" i="1"/>
  <c r="O71" i="1"/>
  <c r="O24" i="1" s="1"/>
  <c r="N24" i="1"/>
  <c r="L69" i="1"/>
  <c r="J69" i="1"/>
  <c r="J68" i="1"/>
  <c r="J22" i="1" s="1"/>
  <c r="AB54" i="1"/>
  <c r="Z54" i="1"/>
  <c r="X54" i="1"/>
  <c r="T54" i="1"/>
  <c r="J54" i="1"/>
  <c r="H54" i="1"/>
  <c r="H53" i="1" s="1"/>
  <c r="AA54" i="1"/>
  <c r="Y54" i="1"/>
  <c r="W54" i="1"/>
  <c r="V54" i="1"/>
  <c r="U54" i="1"/>
  <c r="S54" i="1"/>
  <c r="R54" i="1"/>
  <c r="Q54" i="1"/>
  <c r="P54" i="1"/>
  <c r="O54" i="1"/>
  <c r="N54" i="1"/>
  <c r="M54" i="1"/>
  <c r="K54" i="1"/>
  <c r="Z50" i="1"/>
  <c r="X50" i="1"/>
  <c r="V50" i="1"/>
  <c r="T50" i="1"/>
  <c r="R50" i="1"/>
  <c r="P50" i="1"/>
  <c r="N50" i="1"/>
  <c r="AA46" i="1"/>
  <c r="AA45" i="1" s="1"/>
  <c r="Y46" i="1"/>
  <c r="Y45" i="1" s="1"/>
  <c r="W46" i="1"/>
  <c r="W45" i="1" s="1"/>
  <c r="U46" i="1"/>
  <c r="U45" i="1" s="1"/>
  <c r="S46" i="1"/>
  <c r="S45" i="1" s="1"/>
  <c r="Q46" i="1"/>
  <c r="Q45" i="1" s="1"/>
  <c r="O46" i="1"/>
  <c r="O45" i="1" s="1"/>
  <c r="M46" i="1"/>
  <c r="M45" i="1" s="1"/>
  <c r="K46" i="1"/>
  <c r="K45" i="1" s="1"/>
  <c r="I46" i="1"/>
  <c r="I45" i="1" s="1"/>
  <c r="AF43" i="1"/>
  <c r="J43" i="1"/>
  <c r="AF42" i="1"/>
  <c r="J42" i="1"/>
  <c r="AF41" i="1"/>
  <c r="J41" i="1"/>
  <c r="AF40" i="1"/>
  <c r="J40" i="1"/>
  <c r="AF39" i="1"/>
  <c r="J39" i="1"/>
  <c r="AF38" i="1"/>
  <c r="J38" i="1"/>
  <c r="AF37" i="1"/>
  <c r="J37" i="1"/>
  <c r="AF36" i="1"/>
  <c r="J36" i="1"/>
  <c r="AF35" i="1"/>
  <c r="J35" i="1"/>
  <c r="AF34" i="1"/>
  <c r="J34" i="1"/>
  <c r="AB32" i="1"/>
  <c r="Z32" i="1"/>
  <c r="X32" i="1"/>
  <c r="V32" i="1"/>
  <c r="R32" i="1"/>
  <c r="P32" i="1"/>
  <c r="N32" i="1"/>
  <c r="AH31" i="1"/>
  <c r="X30" i="1"/>
  <c r="J31" i="1"/>
  <c r="AB30" i="1"/>
  <c r="Z30" i="1"/>
  <c r="V30" i="1"/>
  <c r="R30" i="1"/>
  <c r="P30" i="1"/>
  <c r="N30" i="1"/>
  <c r="H30" i="1"/>
  <c r="J29" i="1"/>
  <c r="AB27" i="1"/>
  <c r="L28" i="1"/>
  <c r="AD28" i="1" s="1"/>
  <c r="Z27" i="1"/>
  <c r="X27" i="1"/>
  <c r="V27" i="1"/>
  <c r="R27" i="1"/>
  <c r="N27" i="1"/>
  <c r="AH27" i="1" s="1"/>
  <c r="K26" i="1"/>
  <c r="K25" i="1" s="1"/>
  <c r="K19" i="1" s="1"/>
  <c r="AA25" i="1"/>
  <c r="AA19" i="1" s="1"/>
  <c r="Y25" i="1"/>
  <c r="Y19" i="1" s="1"/>
  <c r="W25" i="1"/>
  <c r="W19" i="1" s="1"/>
  <c r="U25" i="1"/>
  <c r="U19" i="1" s="1"/>
  <c r="S25" i="1"/>
  <c r="S19" i="1" s="1"/>
  <c r="Q25" i="1"/>
  <c r="Q19" i="1" s="1"/>
  <c r="O25" i="1"/>
  <c r="O19" i="1" s="1"/>
  <c r="M25" i="1"/>
  <c r="M19" i="1" s="1"/>
  <c r="I25" i="1"/>
  <c r="I19" i="1" s="1"/>
  <c r="W24" i="1"/>
  <c r="M24" i="1"/>
  <c r="K24" i="1"/>
  <c r="I24" i="1"/>
  <c r="G24" i="1"/>
  <c r="F24" i="1"/>
  <c r="E24" i="1"/>
  <c r="D24" i="1"/>
  <c r="AG23" i="1"/>
  <c r="AE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AG22" i="1"/>
  <c r="AE22" i="1"/>
  <c r="AB22" i="1"/>
  <c r="AA22" i="1"/>
  <c r="Z22" i="1"/>
  <c r="Y22" i="1"/>
  <c r="W22" i="1"/>
  <c r="V22" i="1"/>
  <c r="U22" i="1"/>
  <c r="T22" i="1"/>
  <c r="S22" i="1"/>
  <c r="R22" i="1"/>
  <c r="Q22" i="1"/>
  <c r="P22" i="1"/>
  <c r="O22" i="1"/>
  <c r="N22" i="1"/>
  <c r="M22" i="1"/>
  <c r="K22" i="1"/>
  <c r="I22" i="1"/>
  <c r="G22" i="1"/>
  <c r="F22" i="1"/>
  <c r="E22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AG20" i="1"/>
  <c r="AE20" i="1"/>
  <c r="K20" i="1"/>
  <c r="I20" i="1"/>
  <c r="G20" i="1"/>
  <c r="F20" i="1"/>
  <c r="E20" i="1"/>
  <c r="D20" i="1"/>
  <c r="G19" i="1"/>
  <c r="F19" i="1"/>
  <c r="E19" i="1"/>
  <c r="D19" i="1"/>
  <c r="G18" i="1"/>
  <c r="F18" i="1"/>
  <c r="E18" i="1"/>
  <c r="D18" i="1"/>
  <c r="D17" i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  <c r="AE17" i="1" s="1"/>
  <c r="AF17" i="1" s="1"/>
  <c r="AG17" i="1" s="1"/>
  <c r="AH17" i="1" s="1"/>
  <c r="AI17" i="1" s="1"/>
  <c r="AD48" i="1" l="1"/>
  <c r="L47" i="1"/>
  <c r="R26" i="1"/>
  <c r="R25" i="1" s="1"/>
  <c r="R19" i="1" s="1"/>
  <c r="AF30" i="1"/>
  <c r="AF22" i="1"/>
  <c r="P26" i="1"/>
  <c r="AF32" i="1"/>
  <c r="AF69" i="1"/>
  <c r="AF68" i="1" s="1"/>
  <c r="AD69" i="1"/>
  <c r="N26" i="1"/>
  <c r="V26" i="1"/>
  <c r="V25" i="1" s="1"/>
  <c r="V19" i="1" s="1"/>
  <c r="J32" i="1"/>
  <c r="AH24" i="1"/>
  <c r="AF24" i="1"/>
  <c r="AF27" i="1"/>
  <c r="N25" i="1"/>
  <c r="AB26" i="1"/>
  <c r="AB25" i="1" s="1"/>
  <c r="AB19" i="1" s="1"/>
  <c r="T27" i="1"/>
  <c r="L31" i="1"/>
  <c r="AD31" i="1" s="1"/>
  <c r="J24" i="1"/>
  <c r="T24" i="1"/>
  <c r="L29" i="1"/>
  <c r="AD29" i="1" s="1"/>
  <c r="J30" i="1"/>
  <c r="T30" i="1"/>
  <c r="L30" i="1" s="1"/>
  <c r="AD30" i="1" s="1"/>
  <c r="Z26" i="1"/>
  <c r="Z25" i="1" s="1"/>
  <c r="Z19" i="1" s="1"/>
  <c r="H46" i="1"/>
  <c r="H45" i="1" s="1"/>
  <c r="H44" i="1" s="1"/>
  <c r="P25" i="1"/>
  <c r="P19" i="1" s="1"/>
  <c r="X26" i="1"/>
  <c r="X25" i="1" s="1"/>
  <c r="X19" i="1" s="1"/>
  <c r="J27" i="1"/>
  <c r="H22" i="1"/>
  <c r="AD68" i="1"/>
  <c r="H24" i="1"/>
  <c r="L33" i="1"/>
  <c r="AD33" i="1" s="1"/>
  <c r="T32" i="1"/>
  <c r="L32" i="1" s="1"/>
  <c r="AD32" i="1" s="1"/>
  <c r="AF54" i="1"/>
  <c r="AD54" i="1"/>
  <c r="L54" i="1"/>
  <c r="AH69" i="1"/>
  <c r="AF26" i="1" l="1"/>
  <c r="AH26" i="1"/>
  <c r="L27" i="1"/>
  <c r="L26" i="1" s="1"/>
  <c r="AD47" i="1"/>
  <c r="N19" i="1"/>
  <c r="AH25" i="1"/>
  <c r="AF25" i="1"/>
  <c r="L24" i="1"/>
  <c r="J26" i="1"/>
  <c r="J25" i="1" s="1"/>
  <c r="J19" i="1" s="1"/>
  <c r="L68" i="1"/>
  <c r="L22" i="1" s="1"/>
  <c r="AD22" i="1" s="1"/>
  <c r="X22" i="1"/>
  <c r="H20" i="1"/>
  <c r="AD24" i="1"/>
  <c r="T26" i="1"/>
  <c r="T25" i="1" s="1"/>
  <c r="T19" i="1" s="1"/>
  <c r="H27" i="1"/>
  <c r="H26" i="1" l="1"/>
  <c r="H25" i="1" s="1"/>
  <c r="AD27" i="1"/>
  <c r="L25" i="1"/>
  <c r="AF19" i="1"/>
  <c r="AH19" i="1"/>
  <c r="H19" i="1" l="1"/>
  <c r="H18" i="1" s="1"/>
  <c r="AD26" i="1"/>
  <c r="L19" i="1"/>
  <c r="AD19" i="1" s="1"/>
  <c r="AD25" i="1"/>
  <c r="L46" i="1" l="1"/>
  <c r="AD46" i="1" s="1"/>
  <c r="P46" i="1"/>
  <c r="P45" i="1" s="1"/>
  <c r="P44" i="1" s="1"/>
  <c r="V46" i="1"/>
  <c r="V45" i="1" s="1"/>
  <c r="V44" i="1" s="1"/>
  <c r="V20" i="1" s="1"/>
  <c r="V18" i="1" s="1"/>
  <c r="R46" i="1"/>
  <c r="R45" i="1" s="1"/>
  <c r="R44" i="1" s="1"/>
  <c r="R20" i="1" s="1"/>
  <c r="R18" i="1" s="1"/>
  <c r="AB46" i="1"/>
  <c r="AB45" i="1" s="1"/>
  <c r="AB44" i="1" s="1"/>
  <c r="AB20" i="1" s="1"/>
  <c r="AB18" i="1" s="1"/>
  <c r="Z46" i="1"/>
  <c r="Z45" i="1" s="1"/>
  <c r="Z44" i="1" s="1"/>
  <c r="Z20" i="1" s="1"/>
  <c r="Z18" i="1" s="1"/>
  <c r="X46" i="1"/>
  <c r="X45" i="1" s="1"/>
  <c r="X44" i="1" s="1"/>
  <c r="X20" i="1" s="1"/>
  <c r="X18" i="1" s="1"/>
  <c r="T46" i="1"/>
  <c r="T45" i="1" s="1"/>
  <c r="T44" i="1" s="1"/>
  <c r="T20" i="1" s="1"/>
  <c r="T18" i="1" s="1"/>
  <c r="J46" i="1"/>
  <c r="J45" i="1" s="1"/>
  <c r="J44" i="1" s="1"/>
  <c r="J20" i="1" s="1"/>
  <c r="J18" i="1" s="1"/>
  <c r="AF47" i="1"/>
  <c r="N46" i="1"/>
  <c r="N45" i="1" s="1"/>
  <c r="N44" i="1" s="1"/>
  <c r="N20" i="1" s="1"/>
  <c r="N18" i="1" s="1"/>
  <c r="AH47" i="1" l="1"/>
  <c r="P20" i="1"/>
  <c r="AF44" i="1"/>
  <c r="L45" i="1"/>
  <c r="AF46" i="1"/>
  <c r="AF45" i="1" s="1"/>
  <c r="L44" i="1" l="1"/>
  <c r="AD45" i="1"/>
  <c r="AF20" i="1"/>
  <c r="P18" i="1"/>
  <c r="AD20" i="1"/>
  <c r="AH18" i="1" l="1"/>
  <c r="AF18" i="1"/>
  <c r="AD44" i="1"/>
  <c r="L20" i="1"/>
  <c r="L18" i="1" s="1"/>
  <c r="AD18" i="1" s="1"/>
</calcChain>
</file>

<file path=xl/sharedStrings.xml><?xml version="1.0" encoding="utf-8"?>
<sst xmlns="http://schemas.openxmlformats.org/spreadsheetml/2006/main" count="1317" uniqueCount="138">
  <si>
    <t>Приложение  № 12</t>
  </si>
  <si>
    <t>к приказу Минэнерго России</t>
  </si>
  <si>
    <t>от «__» _____ 2016 г. №___</t>
  </si>
  <si>
    <t xml:space="preserve">об исполнении инвестиционной программы </t>
  </si>
  <si>
    <t xml:space="preserve">                 АО "Улан-Удэ Энерго"</t>
  </si>
  <si>
    <t xml:space="preserve">         фирменное наименование субъекта электроэнергетики</t>
  </si>
  <si>
    <r>
      <rPr>
        <b/>
        <u/>
        <sz val="18"/>
        <color rgb="FF000000"/>
        <rFont val="Times New Roman"/>
        <family val="1"/>
        <charset val="204"/>
      </rPr>
      <t xml:space="preserve">                                       </t>
    </r>
    <r>
      <rPr>
        <b/>
        <sz val="18"/>
        <color rgb="FF000000"/>
        <rFont val="Times New Roman"/>
        <family val="1"/>
        <charset val="204"/>
      </rPr>
      <t xml:space="preserve">на период </t>
    </r>
    <r>
      <rPr>
        <b/>
        <u/>
        <sz val="18"/>
        <color rgb="FF000000"/>
        <rFont val="Times New Roman"/>
        <family val="1"/>
        <charset val="204"/>
      </rPr>
      <t xml:space="preserve">  2016-2019гг.                                                                             _</t>
    </r>
  </si>
  <si>
    <t xml:space="preserve">                        период реализации инвестиционной программы</t>
  </si>
  <si>
    <t>Раздел 3. Отчет об исполнении плана освоения капитальных вложений</t>
  </si>
  <si>
    <t>№ пп</t>
  </si>
  <si>
    <t xml:space="preserve"> Наименование инвестиционного проекта (группы инвестиционных проектов)</t>
  </si>
  <si>
    <t>Идентифика-тор инвестицион-ного проекта</t>
  </si>
  <si>
    <t>Полная сметная стоимость инвестиционного проекта в соответствии с утвержденной проектной документацией в базисном уровне цен, млн рублей (без НДС)</t>
  </si>
  <si>
    <t xml:space="preserve">Объем освоения капитальных вложений, млн рублей (без НДС) </t>
  </si>
  <si>
    <t xml:space="preserve">Остаток освоения капитальных вложений 
на  конец отчетного квартала,  
млн рублей 
(без НДС) </t>
  </si>
  <si>
    <t>Отклонение от плана освоения капитальных вложений</t>
  </si>
  <si>
    <t>Причины отклонений</t>
  </si>
  <si>
    <t>Всего</t>
  </si>
  <si>
    <t>1 квартал</t>
  </si>
  <si>
    <t>2 квартал</t>
  </si>
  <si>
    <t>3 квартал</t>
  </si>
  <si>
    <t>4 квартал</t>
  </si>
  <si>
    <t>млн рублей
 (без НДС)</t>
  </si>
  <si>
    <t>%</t>
  </si>
  <si>
    <t>План</t>
  </si>
  <si>
    <t xml:space="preserve">Факт </t>
  </si>
  <si>
    <t>в базисном уровне цен</t>
  </si>
  <si>
    <t>в прогнозных ценах соответствующих лет</t>
  </si>
  <si>
    <t>в базисном уровне цен, млн рублей</t>
  </si>
  <si>
    <t>0</t>
  </si>
  <si>
    <t>ВСЕГО по инвестиционной программе, в том числе:</t>
  </si>
  <si>
    <t>Г</t>
  </si>
  <si>
    <t>нд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</si>
  <si>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</si>
  <si>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</si>
  <si>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</si>
  <si>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</si>
  <si>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</si>
  <si>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</si>
  <si>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</si>
  <si>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</si>
  <si>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</si>
  <si>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</si>
  <si>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</si>
  <si>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</si>
  <si>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</si>
  <si>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</si>
  <si>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</si>
  <si>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</si>
  <si>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</si>
  <si>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</si>
  <si>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включительно
(новое строительство)</t>
  </si>
  <si>
    <t>Технологическое присоединение энергопринимающих устройств потребителей максимальной мощностью до 15 кВт включительно
(реконструкция)</t>
  </si>
  <si>
    <t>Исполнение договоров об осуществлении технологического присоединения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</si>
  <si>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</si>
  <si>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</si>
  <si>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</t>
  </si>
  <si>
    <t>В утверждённой инвестиционной программе плановые значения составляют сумму строк(1.1.1.2.+1.1.1.1.нове строительство)</t>
  </si>
  <si>
    <t>1.1.2</t>
  </si>
  <si>
    <t>Технологическое присоединение энергопринимающих устройств потребителей свыше 150 кВт, всего, в том числе:</t>
  </si>
  <si>
    <t>1.1.2.</t>
  </si>
  <si>
    <t>Технологическое присоединение энергопринимающих устройств потребителей свыше 150 кВт</t>
  </si>
  <si>
    <t>1.1.2.1</t>
  </si>
  <si>
    <t>Технологическое присоединение объектов электросетевого хозяйства, всего, в том числе:</t>
  </si>
  <si>
    <t>1.1.2.2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</si>
  <si>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</si>
  <si>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1.1.3</t>
  </si>
  <si>
    <t>Технологическое присоединение к электрическим сетям иных сетевых организаций, всего, в том числе:</t>
  </si>
  <si>
    <t>1.1.3.1</t>
  </si>
  <si>
    <t>Технологическое присоединение объектов по производству электрической энергии всего, в том числе: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</si>
  <si>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</si>
  <si>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</si>
  <si>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</si>
  <si>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</si>
  <si>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</si>
  <si>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1.1.4.1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</si>
  <si>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</si>
  <si>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1.1.4.2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</si>
  <si>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</si>
  <si>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</si>
  <si>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</si>
  <si>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1.2.1</t>
  </si>
  <si>
    <t>Реконструкция, модернизация, техническое перевооружение всего, в том числе:</t>
  </si>
  <si>
    <t>1.2.1.1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</si>
  <si>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</si>
  <si>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</si>
  <si>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1.2.2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</si>
  <si>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</si>
  <si>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1.2.2.1</t>
  </si>
  <si>
    <t>Реконструкция, модернизация, техническое перевооружение линий электропередачи, всего, в том числе:</t>
  </si>
  <si>
    <t>1.2.2.2</t>
  </si>
  <si>
    <t>Реконструкция линий электропередачи, всего, в том числе:</t>
  </si>
  <si>
    <t>1.2.3</t>
  </si>
  <si>
    <t>Модернизация, техническое перевооружение линий электропередачи, всего, в том числе:</t>
  </si>
  <si>
    <t>1.2.3.1</t>
  </si>
  <si>
    <t>Развитие и модернизация учета электрической энергии (мощности), всего, в том числе:</t>
  </si>
  <si>
    <t>1.2.3.1.1</t>
  </si>
  <si>
    <t>«Установка приборов учета, класс напряжения 0,22 (0,4) кВ, всего, в том числе:»</t>
  </si>
  <si>
    <t>1.2.3.3</t>
  </si>
  <si>
    <t>«Установка приборов учета, класс напряжения 6 (10) кВ, всего, в том числе:»</t>
  </si>
  <si>
    <t>1.2.3.4</t>
  </si>
  <si>
    <t>«Установка приборов учета, класс напряжения 35 кВ, всего, в том числе:»</t>
  </si>
  <si>
    <t>1.2.3.5</t>
  </si>
  <si>
    <t>«Установка приборов учета, класс напряжения 110 кВ и выше, всего, в том числе:»</t>
  </si>
  <si>
    <t>1.2.3.6</t>
  </si>
  <si>
    <t>«Включение приборов учета в систему сбора и передачи данных, класс напряжения 0,22 (0,4) кВ, всего, в том числе:»</t>
  </si>
  <si>
    <t>1.2.3.7</t>
  </si>
  <si>
    <t>«Включение приборов учета в систему сбора и передачи данных, класс напряжения 6 (10) кВ, всего, в том числе:»</t>
  </si>
  <si>
    <t>1.2.3.8</t>
  </si>
  <si>
    <t>«Включение приборов учета в систему сбора и передачи данных, класс напряжения 35 кВ, всего, в том числе:»</t>
  </si>
  <si>
    <t>1.2.4</t>
  </si>
  <si>
    <t>«Включение приборов учета в систему сбора и передачи данных, класс напряжения 110 кВ и выше, всего, в том числе:»</t>
  </si>
  <si>
    <t>1.2.4.1</t>
  </si>
  <si>
    <t>Реконструкция, модернизация, техническое перевооружение прочих объектов основных средств, всего, в том числе:</t>
  </si>
  <si>
    <t>1.2.4.2</t>
  </si>
  <si>
    <t>Реконструкция прочих объектов основных средств, всего, в том числе:</t>
  </si>
  <si>
    <t>1.3</t>
  </si>
  <si>
    <t>Модернизация, техническое перевооружение прочих объектов основных средств, всего, в том числе:</t>
  </si>
  <si>
    <t>1.3.1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</si>
  <si>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</si>
  <si>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1.3.2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</si>
  <si>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</si>
  <si>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1.4</t>
  </si>
  <si>
    <t>Прочее новое строительство объектов электросетевого хозяйства, всего, в том числе:</t>
  </si>
  <si>
    <t>1.4.1.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</si>
  <si>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</si>
  <si>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</si>
  <si>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</si>
  <si>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</si>
  <si>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 xml:space="preserve">Фактический объем освоения капитальных вложений на  01.01. 2018г., млн рублей 
(без НДС) </t>
  </si>
  <si>
    <t xml:space="preserve">Остаток освоения капитальных вложений 
на  01.01. 2018г,  
млн рублей 
(без НДС) </t>
  </si>
  <si>
    <t>Отчет за 1 квартал 2018г.</t>
  </si>
  <si>
    <t>Год раскрытия информации: 2018год</t>
  </si>
  <si>
    <t>Реконструкция  ПС 35/6 кВ "Дивизионная "( замена выключателей 35 кВ, замена выклчателей 6 кВ, замена защиты трансформаторов 35/6 кВ  и отходящих линий, установка трансформаторов )</t>
  </si>
  <si>
    <t>Реконструкция  ПС 35/6 кВ "Дивизионная "(приобретение  трансформаторов 2х6300 кВА)</t>
  </si>
  <si>
    <t xml:space="preserve">Строительство ВЛЗ от ПС "БВС" ф.9 </t>
  </si>
  <si>
    <t>Оформление земельных участков</t>
  </si>
  <si>
    <t>Затраты учтены в строке  1.1.1.1.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</si>
</sst>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2"/>
      <name val="Times New Roman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6"/>
      <color rgb="FF000000"/>
      <name val="Times New Roman"/>
      <family val="1"/>
      <charset val="204"/>
    </font>
    <font>
      <b/>
      <u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8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C3D69B"/>
      </patternFill>
    </fill>
    <fill>
      <patternFill patternType="solid">
        <fgColor rgb="FFC3D69B"/>
        <bgColor rgb="FFBFBFBF"/>
      </patternFill>
    </fill>
    <fill>
      <patternFill patternType="solid">
        <fgColor rgb="FFF2DCDB"/>
        <bgColor rgb="FFD9D9D9"/>
      </patternFill>
    </fill>
    <fill>
      <patternFill patternType="solid">
        <fgColor rgb="FFD9D9D9"/>
        <bgColor rgb="FFF2DCDB"/>
      </patternFill>
    </fill>
    <fill>
      <patternFill patternType="solid">
        <fgColor rgb="FFFFFFFF"/>
        <bgColor rgb="FFFFFFCC"/>
      </patternFill>
    </fill>
    <fill>
      <patternFill patternType="solid">
        <fgColor rgb="FF9BBB59"/>
        <bgColor rgb="FF969696"/>
      </patternFill>
    </fill>
    <fill>
      <patternFill patternType="solid">
        <fgColor rgb="FFFFC000"/>
        <bgColor rgb="FFFF990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/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49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center" wrapText="1"/>
    </xf>
    <xf numFmtId="10" fontId="10" fillId="2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/>
    <xf numFmtId="0" fontId="1" fillId="3" borderId="0" xfId="0" applyFont="1" applyFill="1"/>
    <xf numFmtId="49" fontId="6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0" fontId="1" fillId="4" borderId="2" xfId="0" applyFont="1" applyFill="1" applyBorder="1"/>
    <xf numFmtId="0" fontId="1" fillId="4" borderId="0" xfId="0" applyFont="1" applyFill="1"/>
    <xf numFmtId="49" fontId="12" fillId="5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164" fontId="10" fillId="5" borderId="2" xfId="0" applyNumberFormat="1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 wrapText="1"/>
    </xf>
    <xf numFmtId="164" fontId="10" fillId="5" borderId="2" xfId="0" applyNumberFormat="1" applyFont="1" applyFill="1" applyBorder="1"/>
    <xf numFmtId="164" fontId="10" fillId="5" borderId="2" xfId="0" applyNumberFormat="1" applyFont="1" applyFill="1" applyBorder="1" applyAlignment="1">
      <alignment horizontal="center" vertical="center" wrapText="1"/>
    </xf>
    <xf numFmtId="2" fontId="10" fillId="5" borderId="2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/>
    <xf numFmtId="0" fontId="10" fillId="5" borderId="0" xfId="0" applyFont="1" applyFill="1"/>
    <xf numFmtId="0" fontId="1" fillId="0" borderId="2" xfId="0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164" fontId="10" fillId="0" borderId="2" xfId="0" applyNumberFormat="1" applyFont="1" applyBorder="1"/>
    <xf numFmtId="164" fontId="10" fillId="0" borderId="2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0" fillId="0" borderId="0" xfId="0" applyFont="1"/>
    <xf numFmtId="164" fontId="10" fillId="0" borderId="2" xfId="0" applyNumberFormat="1" applyFont="1" applyBorder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/>
    <xf numFmtId="49" fontId="6" fillId="0" borderId="2" xfId="0" applyNumberFormat="1" applyFont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0" fontId="10" fillId="0" borderId="2" xfId="0" applyNumberFormat="1" applyFont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2" xfId="0" applyFont="1" applyBorder="1"/>
    <xf numFmtId="49" fontId="1" fillId="4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/>
    </xf>
    <xf numFmtId="164" fontId="10" fillId="4" borderId="2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10" fontId="10" fillId="4" borderId="2" xfId="0" applyNumberFormat="1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/>
    <xf numFmtId="0" fontId="1" fillId="5" borderId="2" xfId="0" applyFont="1" applyFill="1" applyBorder="1" applyAlignment="1">
      <alignment horizontal="center"/>
    </xf>
    <xf numFmtId="10" fontId="10" fillId="5" borderId="2" xfId="0" applyNumberFormat="1" applyFont="1" applyFill="1" applyBorder="1" applyAlignment="1">
      <alignment horizontal="center" vertical="center" wrapText="1"/>
    </xf>
    <xf numFmtId="0" fontId="1" fillId="5" borderId="0" xfId="0" applyFont="1" applyFill="1"/>
    <xf numFmtId="49" fontId="6" fillId="5" borderId="2" xfId="0" applyNumberFormat="1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/>
    </xf>
    <xf numFmtId="164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0" fontId="10" fillId="3" borderId="2" xfId="0" applyNumberFormat="1" applyFont="1" applyFill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center"/>
    </xf>
    <xf numFmtId="164" fontId="1" fillId="5" borderId="2" xfId="0" applyNumberFormat="1" applyFont="1" applyFill="1" applyBorder="1" applyAlignment="1">
      <alignment horizontal="center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/>
    <xf numFmtId="164" fontId="1" fillId="0" borderId="2" xfId="0" applyNumberFormat="1" applyFont="1" applyBorder="1" applyAlignment="1">
      <alignment horizontal="center" vertical="center" wrapText="1"/>
    </xf>
    <xf numFmtId="49" fontId="6" fillId="7" borderId="2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2" xfId="0" applyFont="1" applyFill="1" applyBorder="1"/>
    <xf numFmtId="0" fontId="1" fillId="7" borderId="0" xfId="0" applyFont="1" applyFill="1"/>
    <xf numFmtId="49" fontId="6" fillId="8" borderId="2" xfId="0" applyNumberFormat="1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2" xfId="0" applyFont="1" applyFill="1" applyBorder="1"/>
    <xf numFmtId="0" fontId="1" fillId="8" borderId="0" xfId="0" applyFont="1" applyFill="1"/>
    <xf numFmtId="0" fontId="1" fillId="3" borderId="2" xfId="0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2" fontId="10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wrapText="1"/>
    </xf>
    <xf numFmtId="164" fontId="1" fillId="5" borderId="2" xfId="0" applyNumberFormat="1" applyFont="1" applyFill="1" applyBorder="1"/>
    <xf numFmtId="1" fontId="1" fillId="0" borderId="2" xfId="0" applyNumberFormat="1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 vertical="center"/>
    </xf>
    <xf numFmtId="1" fontId="10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C0504D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3D69B"/>
      <rgbColor rgb="FFFFFF99"/>
      <rgbColor rgb="FF99CCFF"/>
      <rgbColor rgb="FFFF99CC"/>
      <rgbColor rgb="FFCC99FF"/>
      <rgbColor rgb="FFF2DCDB"/>
      <rgbColor rgb="FF3366FF"/>
      <rgbColor rgb="FF33CCCC"/>
      <rgbColor rgb="FF9BBB59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504D"/>
    <pageSetUpPr fitToPage="1"/>
  </sheetPr>
  <dimension ref="A1:AMK72"/>
  <sheetViews>
    <sheetView tabSelected="1" view="pageBreakPreview" topLeftCell="A12" zoomScale="70" zoomScaleNormal="100" zoomScalePageLayoutView="70" workbookViewId="0">
      <pane xSplit="1" ySplit="5" topLeftCell="B17" activePane="bottomRight" state="frozen"/>
      <selection activeCell="A12" sqref="A12"/>
      <selection pane="topRight" activeCell="B12" sqref="B12"/>
      <selection pane="bottomLeft" activeCell="A17" sqref="A17"/>
      <selection pane="bottomRight" activeCell="J21" sqref="J21"/>
    </sheetView>
  </sheetViews>
  <sheetFormatPr defaultRowHeight="15.75" x14ac:dyDescent="0.25"/>
  <cols>
    <col min="1" max="1" width="11" style="1" customWidth="1"/>
    <col min="2" max="2" width="37.25" style="1" customWidth="1"/>
    <col min="3" max="3" width="15" style="1" customWidth="1"/>
    <col min="4" max="4" width="18" style="1" customWidth="1"/>
    <col min="5" max="5" width="11.375" style="1"/>
    <col min="6" max="6" width="12.125" style="1" customWidth="1"/>
    <col min="7" max="7" width="13.5" style="1" customWidth="1"/>
    <col min="8" max="8" width="13" style="1" customWidth="1"/>
    <col min="9" max="9" width="11" style="1" customWidth="1"/>
    <col min="10" max="10" width="16.375" style="1" customWidth="1"/>
    <col min="11" max="11" width="11" style="1" customWidth="1"/>
    <col min="12" max="12" width="11.75" style="1" customWidth="1"/>
    <col min="13" max="13" width="9.875" style="1" customWidth="1"/>
    <col min="14" max="15" width="9.375" style="1" customWidth="1"/>
    <col min="16" max="17" width="9.625" style="1" customWidth="1"/>
    <col min="18" max="18" width="9.875" style="1" customWidth="1"/>
    <col min="19" max="19" width="11.125" style="1" customWidth="1"/>
    <col min="20" max="21" width="10.5" style="1" customWidth="1"/>
    <col min="22" max="23" width="9.125" style="1" customWidth="1"/>
    <col min="24" max="24" width="11.375" style="1"/>
    <col min="25" max="25" width="8.5" style="1" customWidth="1"/>
    <col min="26" max="27" width="9.125" style="1" customWidth="1"/>
    <col min="28" max="28" width="10.875" style="1" customWidth="1"/>
    <col min="29" max="31" width="10.625" style="1" customWidth="1"/>
    <col min="32" max="33" width="13" style="1" customWidth="1"/>
    <col min="34" max="34" width="13.125" style="1" customWidth="1"/>
    <col min="35" max="35" width="14.75" style="1" customWidth="1"/>
    <col min="36" max="36" width="10.875" style="1" customWidth="1"/>
    <col min="37" max="37" width="13.25" style="1" customWidth="1"/>
    <col min="38" max="39" width="10.625" style="1" customWidth="1"/>
    <col min="40" max="40" width="12.125" style="1" customWidth="1"/>
    <col min="41" max="41" width="10.625" style="1" customWidth="1"/>
    <col min="42" max="42" width="22.75" style="1" customWidth="1"/>
    <col min="43" max="80" width="10.625" style="1" customWidth="1"/>
    <col min="81" max="81" width="12.125" style="1" customWidth="1"/>
    <col min="82" max="82" width="11.5" style="1" customWidth="1"/>
    <col min="83" max="83" width="14.125" style="1" customWidth="1"/>
    <col min="84" max="84" width="15.125" style="1" customWidth="1"/>
    <col min="85" max="85" width="13" style="1" customWidth="1"/>
    <col min="86" max="86" width="11.75" style="1" customWidth="1"/>
    <col min="87" max="87" width="17.5" style="1" customWidth="1"/>
    <col min="88" max="1025" width="9" style="1" customWidth="1"/>
  </cols>
  <sheetData>
    <row r="1" spans="1:39" ht="18.75" x14ac:dyDescent="0.25">
      <c r="AI1" s="2" t="s">
        <v>0</v>
      </c>
    </row>
    <row r="2" spans="1:39" ht="18.75" x14ac:dyDescent="0.3">
      <c r="AI2" s="3" t="s">
        <v>1</v>
      </c>
    </row>
    <row r="3" spans="1:39" ht="18.75" x14ac:dyDescent="0.3">
      <c r="AI3" s="3" t="s">
        <v>2</v>
      </c>
    </row>
    <row r="4" spans="1:39" ht="18.75" x14ac:dyDescent="0.3">
      <c r="A4" s="130" t="s">
        <v>132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4"/>
      <c r="AK4" s="4"/>
      <c r="AL4" s="4"/>
      <c r="AM4" s="4"/>
    </row>
    <row r="5" spans="1:39" ht="18.75" x14ac:dyDescent="0.3">
      <c r="AM5" s="3"/>
    </row>
    <row r="6" spans="1:39" ht="18.75" customHeight="1" x14ac:dyDescent="0.3">
      <c r="A6" s="131" t="s">
        <v>131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5"/>
      <c r="AK6" s="5"/>
      <c r="AL6" s="5"/>
      <c r="AM6" s="5"/>
    </row>
    <row r="7" spans="1:39" ht="18.75" customHeight="1" x14ac:dyDescent="0.3">
      <c r="A7" s="131" t="s">
        <v>3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5"/>
      <c r="AK7" s="5"/>
      <c r="AL7" s="5"/>
      <c r="AM7" s="5"/>
    </row>
    <row r="8" spans="1:39" ht="20.25" x14ac:dyDescent="0.25">
      <c r="A8" s="132" t="s">
        <v>4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6"/>
      <c r="AK8" s="6"/>
      <c r="AL8" s="6"/>
      <c r="AM8" s="6"/>
    </row>
    <row r="9" spans="1:39" x14ac:dyDescent="0.25">
      <c r="A9" s="133" t="s">
        <v>5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7"/>
      <c r="AK9" s="7"/>
      <c r="AL9" s="7"/>
      <c r="AM9" s="7"/>
    </row>
    <row r="10" spans="1:39" ht="22.5" x14ac:dyDescent="0.25">
      <c r="A10" s="134" t="s">
        <v>6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8"/>
      <c r="AK10" s="8"/>
      <c r="AL10" s="8"/>
      <c r="AM10" s="8"/>
    </row>
    <row r="11" spans="1:39" x14ac:dyDescent="0.25">
      <c r="A11" s="133" t="s">
        <v>7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7"/>
      <c r="AK11" s="7"/>
      <c r="AL11" s="7"/>
      <c r="AM11" s="7"/>
    </row>
    <row r="12" spans="1:39" ht="26.25" customHeight="1" x14ac:dyDescent="0.25">
      <c r="A12" s="135" t="s">
        <v>8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9"/>
      <c r="AK12" s="9"/>
      <c r="AL12" s="9"/>
      <c r="AM12" s="9"/>
    </row>
    <row r="13" spans="1:39" ht="68.25" customHeight="1" x14ac:dyDescent="0.25">
      <c r="A13" s="136" t="s">
        <v>9</v>
      </c>
      <c r="B13" s="136" t="s">
        <v>10</v>
      </c>
      <c r="C13" s="136" t="s">
        <v>11</v>
      </c>
      <c r="D13" s="136" t="s">
        <v>12</v>
      </c>
      <c r="E13" s="137" t="s">
        <v>129</v>
      </c>
      <c r="F13" s="137"/>
      <c r="G13" s="136" t="s">
        <v>130</v>
      </c>
      <c r="H13" s="136"/>
      <c r="I13" s="138" t="s">
        <v>13</v>
      </c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6" t="s">
        <v>14</v>
      </c>
      <c r="AD13" s="136"/>
      <c r="AE13" s="137" t="s">
        <v>15</v>
      </c>
      <c r="AF13" s="137"/>
      <c r="AG13" s="137"/>
      <c r="AH13" s="137"/>
      <c r="AI13" s="136" t="s">
        <v>16</v>
      </c>
    </row>
    <row r="14" spans="1:39" ht="54.75" customHeight="1" x14ac:dyDescent="0.25">
      <c r="A14" s="136"/>
      <c r="B14" s="136"/>
      <c r="C14" s="136"/>
      <c r="D14" s="136"/>
      <c r="E14" s="137"/>
      <c r="F14" s="137"/>
      <c r="G14" s="136"/>
      <c r="H14" s="136"/>
      <c r="I14" s="136" t="s">
        <v>17</v>
      </c>
      <c r="J14" s="136"/>
      <c r="K14" s="136"/>
      <c r="L14" s="136"/>
      <c r="M14" s="138" t="s">
        <v>18</v>
      </c>
      <c r="N14" s="138"/>
      <c r="O14" s="138"/>
      <c r="P14" s="138"/>
      <c r="Q14" s="138" t="s">
        <v>19</v>
      </c>
      <c r="R14" s="138"/>
      <c r="S14" s="138"/>
      <c r="T14" s="138"/>
      <c r="U14" s="138" t="s">
        <v>20</v>
      </c>
      <c r="V14" s="138"/>
      <c r="W14" s="138"/>
      <c r="X14" s="138"/>
      <c r="Y14" s="138" t="s">
        <v>21</v>
      </c>
      <c r="Z14" s="138"/>
      <c r="AA14" s="138"/>
      <c r="AB14" s="138"/>
      <c r="AC14" s="136"/>
      <c r="AD14" s="136"/>
      <c r="AE14" s="136" t="s">
        <v>22</v>
      </c>
      <c r="AF14" s="136"/>
      <c r="AG14" s="136" t="s">
        <v>23</v>
      </c>
      <c r="AH14" s="136"/>
      <c r="AI14" s="136"/>
    </row>
    <row r="15" spans="1:39" ht="31.5" customHeight="1" x14ac:dyDescent="0.25">
      <c r="A15" s="136"/>
      <c r="B15" s="136"/>
      <c r="C15" s="136"/>
      <c r="D15" s="136"/>
      <c r="E15" s="137"/>
      <c r="F15" s="137"/>
      <c r="G15" s="136"/>
      <c r="H15" s="136"/>
      <c r="I15" s="136" t="s">
        <v>24</v>
      </c>
      <c r="J15" s="136"/>
      <c r="K15" s="136" t="s">
        <v>25</v>
      </c>
      <c r="L15" s="136"/>
      <c r="M15" s="136" t="s">
        <v>24</v>
      </c>
      <c r="N15" s="136"/>
      <c r="O15" s="136" t="s">
        <v>25</v>
      </c>
      <c r="P15" s="136"/>
      <c r="Q15" s="136" t="s">
        <v>24</v>
      </c>
      <c r="R15" s="136"/>
      <c r="S15" s="136" t="s">
        <v>25</v>
      </c>
      <c r="T15" s="136"/>
      <c r="U15" s="136" t="s">
        <v>24</v>
      </c>
      <c r="V15" s="136"/>
      <c r="W15" s="136" t="s">
        <v>25</v>
      </c>
      <c r="X15" s="136"/>
      <c r="Y15" s="136" t="s">
        <v>24</v>
      </c>
      <c r="Z15" s="136"/>
      <c r="AA15" s="136" t="s">
        <v>25</v>
      </c>
      <c r="AB15" s="136"/>
      <c r="AC15" s="11"/>
      <c r="AD15" s="12"/>
      <c r="AE15" s="136"/>
      <c r="AF15" s="136"/>
      <c r="AG15" s="136"/>
      <c r="AH15" s="136"/>
      <c r="AI15" s="136"/>
    </row>
    <row r="16" spans="1:39" ht="155.25" customHeight="1" x14ac:dyDescent="0.25">
      <c r="A16" s="136"/>
      <c r="B16" s="136"/>
      <c r="C16" s="136"/>
      <c r="D16" s="136"/>
      <c r="E16" s="13" t="s">
        <v>26</v>
      </c>
      <c r="F16" s="13" t="s">
        <v>27</v>
      </c>
      <c r="G16" s="13" t="s">
        <v>26</v>
      </c>
      <c r="H16" s="13" t="s">
        <v>27</v>
      </c>
      <c r="I16" s="13" t="s">
        <v>26</v>
      </c>
      <c r="J16" s="13" t="s">
        <v>27</v>
      </c>
      <c r="K16" s="13" t="s">
        <v>26</v>
      </c>
      <c r="L16" s="13" t="s">
        <v>27</v>
      </c>
      <c r="M16" s="13" t="s">
        <v>26</v>
      </c>
      <c r="N16" s="13" t="s">
        <v>27</v>
      </c>
      <c r="O16" s="13" t="s">
        <v>26</v>
      </c>
      <c r="P16" s="13" t="s">
        <v>27</v>
      </c>
      <c r="Q16" s="13" t="s">
        <v>26</v>
      </c>
      <c r="R16" s="13" t="s">
        <v>27</v>
      </c>
      <c r="S16" s="13" t="s">
        <v>26</v>
      </c>
      <c r="T16" s="13" t="s">
        <v>27</v>
      </c>
      <c r="U16" s="13" t="s">
        <v>26</v>
      </c>
      <c r="V16" s="13" t="s">
        <v>27</v>
      </c>
      <c r="W16" s="13" t="s">
        <v>26</v>
      </c>
      <c r="X16" s="13" t="s">
        <v>27</v>
      </c>
      <c r="Y16" s="13" t="s">
        <v>26</v>
      </c>
      <c r="Z16" s="13" t="s">
        <v>27</v>
      </c>
      <c r="AA16" s="13" t="s">
        <v>26</v>
      </c>
      <c r="AB16" s="13" t="s">
        <v>27</v>
      </c>
      <c r="AC16" s="13" t="s">
        <v>28</v>
      </c>
      <c r="AD16" s="13" t="s">
        <v>27</v>
      </c>
      <c r="AE16" s="13" t="s">
        <v>28</v>
      </c>
      <c r="AF16" s="13" t="s">
        <v>27</v>
      </c>
      <c r="AG16" s="13" t="s">
        <v>28</v>
      </c>
      <c r="AH16" s="13" t="s">
        <v>27</v>
      </c>
      <c r="AI16" s="136"/>
    </row>
    <row r="17" spans="1:35" ht="20.25" customHeight="1" x14ac:dyDescent="0.25">
      <c r="A17" s="10">
        <v>1</v>
      </c>
      <c r="B17" s="10">
        <v>2</v>
      </c>
      <c r="C17" s="10">
        <v>3</v>
      </c>
      <c r="D17" s="10">
        <f t="shared" ref="D17:AI17" si="0">C17+1</f>
        <v>4</v>
      </c>
      <c r="E17" s="10">
        <f t="shared" si="0"/>
        <v>5</v>
      </c>
      <c r="F17" s="10">
        <f t="shared" si="0"/>
        <v>6</v>
      </c>
      <c r="G17" s="10">
        <f t="shared" si="0"/>
        <v>7</v>
      </c>
      <c r="H17" s="10">
        <f t="shared" si="0"/>
        <v>8</v>
      </c>
      <c r="I17" s="10">
        <f t="shared" si="0"/>
        <v>9</v>
      </c>
      <c r="J17" s="10">
        <f t="shared" si="0"/>
        <v>10</v>
      </c>
      <c r="K17" s="10">
        <f t="shared" si="0"/>
        <v>11</v>
      </c>
      <c r="L17" s="10">
        <f t="shared" si="0"/>
        <v>12</v>
      </c>
      <c r="M17" s="10">
        <f t="shared" si="0"/>
        <v>13</v>
      </c>
      <c r="N17" s="10">
        <f t="shared" si="0"/>
        <v>14</v>
      </c>
      <c r="O17" s="10">
        <f t="shared" si="0"/>
        <v>15</v>
      </c>
      <c r="P17" s="10">
        <f t="shared" si="0"/>
        <v>16</v>
      </c>
      <c r="Q17" s="10">
        <f t="shared" si="0"/>
        <v>17</v>
      </c>
      <c r="R17" s="10">
        <f t="shared" si="0"/>
        <v>18</v>
      </c>
      <c r="S17" s="10">
        <f t="shared" si="0"/>
        <v>19</v>
      </c>
      <c r="T17" s="10">
        <f t="shared" si="0"/>
        <v>20</v>
      </c>
      <c r="U17" s="10">
        <f t="shared" si="0"/>
        <v>21</v>
      </c>
      <c r="V17" s="10">
        <f t="shared" si="0"/>
        <v>22</v>
      </c>
      <c r="W17" s="10">
        <f t="shared" si="0"/>
        <v>23</v>
      </c>
      <c r="X17" s="10">
        <f t="shared" si="0"/>
        <v>24</v>
      </c>
      <c r="Y17" s="10">
        <f t="shared" si="0"/>
        <v>25</v>
      </c>
      <c r="Z17" s="10">
        <f t="shared" si="0"/>
        <v>26</v>
      </c>
      <c r="AA17" s="10">
        <f t="shared" si="0"/>
        <v>27</v>
      </c>
      <c r="AB17" s="10">
        <f t="shared" si="0"/>
        <v>28</v>
      </c>
      <c r="AC17" s="10">
        <f t="shared" si="0"/>
        <v>29</v>
      </c>
      <c r="AD17" s="10">
        <f t="shared" si="0"/>
        <v>30</v>
      </c>
      <c r="AE17" s="10">
        <f t="shared" si="0"/>
        <v>31</v>
      </c>
      <c r="AF17" s="10">
        <f t="shared" si="0"/>
        <v>32</v>
      </c>
      <c r="AG17" s="10">
        <f t="shared" si="0"/>
        <v>33</v>
      </c>
      <c r="AH17" s="10">
        <f t="shared" si="0"/>
        <v>34</v>
      </c>
      <c r="AI17" s="10">
        <f t="shared" si="0"/>
        <v>35</v>
      </c>
    </row>
    <row r="18" spans="1:35" s="19" customFormat="1" ht="37.5" x14ac:dyDescent="0.25">
      <c r="A18" s="14" t="s">
        <v>29</v>
      </c>
      <c r="B18" s="15" t="s">
        <v>30</v>
      </c>
      <c r="C18" s="16" t="s">
        <v>31</v>
      </c>
      <c r="D18" s="17" t="str">
        <f>D19</f>
        <v>нд</v>
      </c>
      <c r="E18" s="17" t="str">
        <f>E19</f>
        <v>нд</v>
      </c>
      <c r="F18" s="17" t="str">
        <f>F19</f>
        <v>нд</v>
      </c>
      <c r="G18" s="17" t="str">
        <f>G19</f>
        <v>нд</v>
      </c>
      <c r="H18" s="18">
        <f>H19+H20+H22+H24</f>
        <v>62.536593799999999</v>
      </c>
      <c r="I18" s="17" t="s">
        <v>32</v>
      </c>
      <c r="J18" s="18">
        <f>J19+J20+J22+J24</f>
        <v>62.536593819999993</v>
      </c>
      <c r="K18" s="18" t="s">
        <v>32</v>
      </c>
      <c r="L18" s="18">
        <f>L19+L20+L22+L24</f>
        <v>9.8783386499999999</v>
      </c>
      <c r="M18" s="18" t="s">
        <v>32</v>
      </c>
      <c r="N18" s="18">
        <f>N19+N20+N22+N24</f>
        <v>6.412941</v>
      </c>
      <c r="O18" s="18" t="s">
        <v>32</v>
      </c>
      <c r="P18" s="18">
        <f>P19+P20+P22+P24</f>
        <v>9.8783386499999999</v>
      </c>
      <c r="Q18" s="18" t="s">
        <v>32</v>
      </c>
      <c r="R18" s="18">
        <f>R19+R20+R22+R24</f>
        <v>3.1424409999999998</v>
      </c>
      <c r="S18" s="18" t="s">
        <v>32</v>
      </c>
      <c r="T18" s="18">
        <f>T19+T20+T22+T24</f>
        <v>0</v>
      </c>
      <c r="U18" s="18" t="s">
        <v>32</v>
      </c>
      <c r="V18" s="18">
        <f>V19+V20+V22+V24</f>
        <v>4.7150847200000001</v>
      </c>
      <c r="W18" s="18" t="s">
        <v>32</v>
      </c>
      <c r="X18" s="18">
        <f>X19+X20+X22+X24</f>
        <v>0</v>
      </c>
      <c r="Y18" s="18" t="s">
        <v>32</v>
      </c>
      <c r="Z18" s="18">
        <f>Z19+Z20+Z22+Z24</f>
        <v>48.266127099999999</v>
      </c>
      <c r="AA18" s="18" t="s">
        <v>32</v>
      </c>
      <c r="AB18" s="18">
        <f>AB19+AB20+AB22+AB24</f>
        <v>0</v>
      </c>
      <c r="AC18" s="18" t="s">
        <v>32</v>
      </c>
      <c r="AD18" s="18">
        <f>H18-L18</f>
        <v>52.658255150000002</v>
      </c>
      <c r="AE18" s="17" t="s">
        <v>32</v>
      </c>
      <c r="AF18" s="18">
        <f>P18-N18</f>
        <v>3.4653976499999999</v>
      </c>
      <c r="AG18" s="18" t="s">
        <v>32</v>
      </c>
      <c r="AH18" s="18">
        <f>P18/N18*100</f>
        <v>154.03757262073671</v>
      </c>
      <c r="AI18" s="17"/>
    </row>
    <row r="19" spans="1:35" s="19" customFormat="1" x14ac:dyDescent="0.25">
      <c r="A19" s="20" t="s">
        <v>33</v>
      </c>
      <c r="B19" s="21" t="s">
        <v>34</v>
      </c>
      <c r="C19" s="22" t="s">
        <v>31</v>
      </c>
      <c r="D19" s="23" t="str">
        <f t="shared" ref="D19:AB19" si="1">D25</f>
        <v>нд</v>
      </c>
      <c r="E19" s="23" t="str">
        <f t="shared" si="1"/>
        <v>нд</v>
      </c>
      <c r="F19" s="23" t="str">
        <f t="shared" si="1"/>
        <v>нд</v>
      </c>
      <c r="G19" s="23" t="str">
        <f t="shared" si="1"/>
        <v>нд</v>
      </c>
      <c r="H19" s="24">
        <f>H25</f>
        <v>14.134389799999999</v>
      </c>
      <c r="I19" s="23" t="str">
        <f t="shared" si="1"/>
        <v>нд</v>
      </c>
      <c r="J19" s="24">
        <f t="shared" si="1"/>
        <v>14.134389819999999</v>
      </c>
      <c r="K19" s="23" t="str">
        <f t="shared" si="1"/>
        <v>нд</v>
      </c>
      <c r="L19" s="24">
        <f t="shared" si="1"/>
        <v>9.8783386499999999</v>
      </c>
      <c r="M19" s="23" t="str">
        <f t="shared" si="1"/>
        <v>нд</v>
      </c>
      <c r="N19" s="24">
        <f t="shared" si="1"/>
        <v>6.0964999999999998</v>
      </c>
      <c r="O19" s="23" t="str">
        <f t="shared" si="1"/>
        <v>нд</v>
      </c>
      <c r="P19" s="24">
        <f>P25</f>
        <v>9.8783386499999999</v>
      </c>
      <c r="Q19" s="23" t="str">
        <f t="shared" si="1"/>
        <v>нд</v>
      </c>
      <c r="R19" s="24">
        <f t="shared" si="1"/>
        <v>2.8260000000000001</v>
      </c>
      <c r="S19" s="23" t="str">
        <f t="shared" si="1"/>
        <v>нд</v>
      </c>
      <c r="T19" s="24">
        <f t="shared" si="1"/>
        <v>0</v>
      </c>
      <c r="U19" s="23" t="str">
        <f t="shared" si="1"/>
        <v>нд</v>
      </c>
      <c r="V19" s="24">
        <f t="shared" si="1"/>
        <v>4.2404237199999999</v>
      </c>
      <c r="W19" s="23" t="str">
        <f t="shared" si="1"/>
        <v>нд</v>
      </c>
      <c r="X19" s="24">
        <f t="shared" si="1"/>
        <v>0</v>
      </c>
      <c r="Y19" s="23" t="str">
        <f t="shared" si="1"/>
        <v>нд</v>
      </c>
      <c r="Z19" s="24">
        <f t="shared" si="1"/>
        <v>0.97146610000000022</v>
      </c>
      <c r="AA19" s="23" t="str">
        <f t="shared" si="1"/>
        <v>нд</v>
      </c>
      <c r="AB19" s="24">
        <f t="shared" si="1"/>
        <v>0</v>
      </c>
      <c r="AC19" s="18" t="s">
        <v>32</v>
      </c>
      <c r="AD19" s="18">
        <f>H19-L19</f>
        <v>4.2560511499999993</v>
      </c>
      <c r="AE19" s="18" t="s">
        <v>32</v>
      </c>
      <c r="AF19" s="18">
        <f t="shared" ref="AF19:AF24" si="2">P19-N19</f>
        <v>3.7818386500000001</v>
      </c>
      <c r="AG19" s="18" t="s">
        <v>32</v>
      </c>
      <c r="AH19" s="18">
        <f t="shared" ref="AH19:AH24" si="3">P19/N19*100</f>
        <v>162.03294759288116</v>
      </c>
      <c r="AI19" s="23"/>
    </row>
    <row r="20" spans="1:35" s="19" customFormat="1" ht="31.5" x14ac:dyDescent="0.25">
      <c r="A20" s="20" t="s">
        <v>35</v>
      </c>
      <c r="B20" s="21" t="s">
        <v>36</v>
      </c>
      <c r="C20" s="22" t="s">
        <v>31</v>
      </c>
      <c r="D20" s="23" t="str">
        <f>D50</f>
        <v>нд</v>
      </c>
      <c r="E20" s="23" t="str">
        <f>E50</f>
        <v>нд</v>
      </c>
      <c r="F20" s="23" t="str">
        <f>F50</f>
        <v>нд</v>
      </c>
      <c r="G20" s="23" t="str">
        <f>G50</f>
        <v>нд</v>
      </c>
      <c r="H20" s="24">
        <f>H44</f>
        <v>35.216999999999999</v>
      </c>
      <c r="I20" s="24" t="str">
        <f>I44</f>
        <v>нд</v>
      </c>
      <c r="J20" s="24">
        <f>J44</f>
        <v>35.216999999999999</v>
      </c>
      <c r="K20" s="23" t="str">
        <f>K44</f>
        <v>нд</v>
      </c>
      <c r="L20" s="24">
        <f>L44</f>
        <v>0</v>
      </c>
      <c r="M20" s="23" t="s">
        <v>32</v>
      </c>
      <c r="N20" s="23">
        <f>N44</f>
        <v>0</v>
      </c>
      <c r="O20" s="23" t="s">
        <v>32</v>
      </c>
      <c r="P20" s="24">
        <f>P44</f>
        <v>0</v>
      </c>
      <c r="Q20" s="23" t="s">
        <v>32</v>
      </c>
      <c r="R20" s="23">
        <f>R44</f>
        <v>0</v>
      </c>
      <c r="S20" s="23" t="s">
        <v>32</v>
      </c>
      <c r="T20" s="24">
        <f>T44</f>
        <v>0</v>
      </c>
      <c r="U20" s="23" t="s">
        <v>32</v>
      </c>
      <c r="V20" s="24">
        <f>V44</f>
        <v>0</v>
      </c>
      <c r="W20" s="23" t="s">
        <v>32</v>
      </c>
      <c r="X20" s="24">
        <f>X44</f>
        <v>0</v>
      </c>
      <c r="Y20" s="23" t="s">
        <v>32</v>
      </c>
      <c r="Z20" s="23">
        <f>Z44</f>
        <v>35.216999999999999</v>
      </c>
      <c r="AA20" s="23" t="s">
        <v>32</v>
      </c>
      <c r="AB20" s="24">
        <f>AB44</f>
        <v>0</v>
      </c>
      <c r="AC20" s="18" t="s">
        <v>32</v>
      </c>
      <c r="AD20" s="18">
        <f>H20-P20</f>
        <v>35.216999999999999</v>
      </c>
      <c r="AE20" s="18" t="str">
        <f>AE45</f>
        <v>нд</v>
      </c>
      <c r="AF20" s="18">
        <f t="shared" si="2"/>
        <v>0</v>
      </c>
      <c r="AG20" s="18" t="str">
        <f>AG45</f>
        <v>нд</v>
      </c>
      <c r="AH20" s="18">
        <v>0</v>
      </c>
      <c r="AI20" s="23"/>
    </row>
    <row r="21" spans="1:35" s="19" customFormat="1" ht="63" x14ac:dyDescent="0.25">
      <c r="A21" s="20" t="s">
        <v>37</v>
      </c>
      <c r="B21" s="25" t="s">
        <v>38</v>
      </c>
      <c r="C21" s="26" t="s">
        <v>31</v>
      </c>
      <c r="D21" s="23" t="str">
        <f t="shared" ref="D21:AB21" si="4">D65</f>
        <v>нд</v>
      </c>
      <c r="E21" s="23" t="str">
        <f t="shared" si="4"/>
        <v>нд</v>
      </c>
      <c r="F21" s="23" t="str">
        <f t="shared" si="4"/>
        <v>нд</v>
      </c>
      <c r="G21" s="23" t="str">
        <f t="shared" si="4"/>
        <v>нд</v>
      </c>
      <c r="H21" s="24" t="str">
        <f t="shared" si="4"/>
        <v>нд</v>
      </c>
      <c r="I21" s="23" t="str">
        <f t="shared" si="4"/>
        <v>нд</v>
      </c>
      <c r="J21" s="24" t="str">
        <f t="shared" si="4"/>
        <v>нд</v>
      </c>
      <c r="K21" s="23" t="str">
        <f t="shared" si="4"/>
        <v>нд</v>
      </c>
      <c r="L21" s="23" t="str">
        <f t="shared" si="4"/>
        <v>нд</v>
      </c>
      <c r="M21" s="23" t="str">
        <f t="shared" si="4"/>
        <v>нд</v>
      </c>
      <c r="N21" s="23" t="str">
        <f t="shared" si="4"/>
        <v>нд</v>
      </c>
      <c r="O21" s="23" t="str">
        <f t="shared" si="4"/>
        <v>нд</v>
      </c>
      <c r="P21" s="23" t="str">
        <f t="shared" si="4"/>
        <v>нд</v>
      </c>
      <c r="Q21" s="23" t="str">
        <f t="shared" si="4"/>
        <v>нд</v>
      </c>
      <c r="R21" s="23" t="str">
        <f t="shared" si="4"/>
        <v>нд</v>
      </c>
      <c r="S21" s="23" t="str">
        <f t="shared" si="4"/>
        <v>нд</v>
      </c>
      <c r="T21" s="23" t="str">
        <f t="shared" si="4"/>
        <v>нд</v>
      </c>
      <c r="U21" s="23" t="str">
        <f t="shared" si="4"/>
        <v>нд</v>
      </c>
      <c r="V21" s="23" t="str">
        <f t="shared" si="4"/>
        <v>нд</v>
      </c>
      <c r="W21" s="23" t="str">
        <f t="shared" si="4"/>
        <v>нд</v>
      </c>
      <c r="X21" s="23" t="str">
        <f t="shared" si="4"/>
        <v>нд</v>
      </c>
      <c r="Y21" s="23" t="str">
        <f t="shared" si="4"/>
        <v>нд</v>
      </c>
      <c r="Z21" s="23" t="str">
        <f t="shared" si="4"/>
        <v>нд</v>
      </c>
      <c r="AA21" s="23" t="str">
        <f t="shared" si="4"/>
        <v>нд</v>
      </c>
      <c r="AB21" s="24" t="str">
        <f t="shared" si="4"/>
        <v>нд</v>
      </c>
      <c r="AC21" s="18" t="s">
        <v>32</v>
      </c>
      <c r="AD21" s="18" t="s">
        <v>32</v>
      </c>
      <c r="AE21" s="18" t="s">
        <v>32</v>
      </c>
      <c r="AF21" s="18" t="s">
        <v>32</v>
      </c>
      <c r="AG21" s="18" t="s">
        <v>32</v>
      </c>
      <c r="AH21" s="18" t="s">
        <v>32</v>
      </c>
      <c r="AI21" s="23"/>
    </row>
    <row r="22" spans="1:35" s="19" customFormat="1" ht="31.5" x14ac:dyDescent="0.25">
      <c r="A22" s="20" t="s">
        <v>39</v>
      </c>
      <c r="B22" s="21" t="s">
        <v>40</v>
      </c>
      <c r="C22" s="22" t="s">
        <v>31</v>
      </c>
      <c r="D22" s="23" t="s">
        <v>32</v>
      </c>
      <c r="E22" s="23" t="str">
        <f t="shared" ref="E22:AB22" si="5">E68</f>
        <v>нд</v>
      </c>
      <c r="F22" s="23" t="str">
        <f t="shared" si="5"/>
        <v>нд</v>
      </c>
      <c r="G22" s="23" t="str">
        <f t="shared" si="5"/>
        <v>нд</v>
      </c>
      <c r="H22" s="24">
        <f t="shared" si="5"/>
        <v>11.603</v>
      </c>
      <c r="I22" s="23" t="str">
        <f t="shared" si="5"/>
        <v>нд</v>
      </c>
      <c r="J22" s="24">
        <f t="shared" si="5"/>
        <v>11.603</v>
      </c>
      <c r="K22" s="23" t="str">
        <f t="shared" si="5"/>
        <v>нд</v>
      </c>
      <c r="L22" s="24">
        <f t="shared" si="5"/>
        <v>0</v>
      </c>
      <c r="M22" s="23" t="str">
        <f t="shared" si="5"/>
        <v>нд</v>
      </c>
      <c r="N22" s="23">
        <f t="shared" si="5"/>
        <v>0</v>
      </c>
      <c r="O22" s="23" t="str">
        <f t="shared" si="5"/>
        <v>нд</v>
      </c>
      <c r="P22" s="24">
        <f t="shared" si="5"/>
        <v>0</v>
      </c>
      <c r="Q22" s="23" t="str">
        <f t="shared" si="5"/>
        <v>нд</v>
      </c>
      <c r="R22" s="23">
        <f t="shared" si="5"/>
        <v>0</v>
      </c>
      <c r="S22" s="23" t="str">
        <f t="shared" si="5"/>
        <v>нд</v>
      </c>
      <c r="T22" s="23">
        <f t="shared" si="5"/>
        <v>0</v>
      </c>
      <c r="U22" s="23" t="str">
        <f t="shared" si="5"/>
        <v>нд</v>
      </c>
      <c r="V22" s="23">
        <f t="shared" si="5"/>
        <v>0</v>
      </c>
      <c r="W22" s="23" t="str">
        <f t="shared" si="5"/>
        <v>нд</v>
      </c>
      <c r="X22" s="24">
        <f t="shared" si="5"/>
        <v>0</v>
      </c>
      <c r="Y22" s="23" t="str">
        <f t="shared" si="5"/>
        <v>нд</v>
      </c>
      <c r="Z22" s="23">
        <f t="shared" si="5"/>
        <v>11.603</v>
      </c>
      <c r="AA22" s="23" t="str">
        <f t="shared" si="5"/>
        <v>нд</v>
      </c>
      <c r="AB22" s="24">
        <f t="shared" si="5"/>
        <v>0</v>
      </c>
      <c r="AC22" s="18" t="s">
        <v>32</v>
      </c>
      <c r="AD22" s="18">
        <f>H22-L22</f>
        <v>11.603</v>
      </c>
      <c r="AE22" s="18" t="str">
        <f>AE68</f>
        <v>нд</v>
      </c>
      <c r="AF22" s="18">
        <f t="shared" si="2"/>
        <v>0</v>
      </c>
      <c r="AG22" s="18" t="str">
        <f>AG68</f>
        <v>нд</v>
      </c>
      <c r="AH22" s="18">
        <v>0</v>
      </c>
      <c r="AI22" s="23"/>
    </row>
    <row r="23" spans="1:35" s="19" customFormat="1" ht="47.25" x14ac:dyDescent="0.25">
      <c r="A23" s="20" t="s">
        <v>41</v>
      </c>
      <c r="B23" s="21" t="s">
        <v>42</v>
      </c>
      <c r="C23" s="22" t="s">
        <v>31</v>
      </c>
      <c r="D23" s="23" t="s">
        <v>32</v>
      </c>
      <c r="E23" s="23" t="s">
        <v>32</v>
      </c>
      <c r="F23" s="23" t="s">
        <v>32</v>
      </c>
      <c r="G23" s="23" t="s">
        <v>32</v>
      </c>
      <c r="H23" s="24" t="str">
        <f t="shared" ref="H23:AC23" si="6">H70</f>
        <v>нд</v>
      </c>
      <c r="I23" s="23" t="str">
        <f t="shared" si="6"/>
        <v>нд</v>
      </c>
      <c r="J23" s="24" t="str">
        <f t="shared" si="6"/>
        <v>нд</v>
      </c>
      <c r="K23" s="23" t="str">
        <f t="shared" si="6"/>
        <v>нд</v>
      </c>
      <c r="L23" s="23" t="str">
        <f t="shared" si="6"/>
        <v>нд</v>
      </c>
      <c r="M23" s="23" t="str">
        <f t="shared" si="6"/>
        <v>нд</v>
      </c>
      <c r="N23" s="23" t="str">
        <f t="shared" si="6"/>
        <v>нд</v>
      </c>
      <c r="O23" s="23" t="str">
        <f t="shared" si="6"/>
        <v>нд</v>
      </c>
      <c r="P23" s="23" t="str">
        <f t="shared" si="6"/>
        <v>нд</v>
      </c>
      <c r="Q23" s="23" t="str">
        <f t="shared" si="6"/>
        <v>нд</v>
      </c>
      <c r="R23" s="23" t="str">
        <f t="shared" si="6"/>
        <v>нд</v>
      </c>
      <c r="S23" s="23" t="str">
        <f t="shared" si="6"/>
        <v>нд</v>
      </c>
      <c r="T23" s="23" t="str">
        <f t="shared" si="6"/>
        <v>нд</v>
      </c>
      <c r="U23" s="23" t="str">
        <f t="shared" si="6"/>
        <v>нд</v>
      </c>
      <c r="V23" s="23" t="str">
        <f t="shared" si="6"/>
        <v>нд</v>
      </c>
      <c r="W23" s="23" t="str">
        <f t="shared" si="6"/>
        <v>нд</v>
      </c>
      <c r="X23" s="23" t="str">
        <f t="shared" si="6"/>
        <v>нд</v>
      </c>
      <c r="Y23" s="23" t="str">
        <f t="shared" si="6"/>
        <v>нд</v>
      </c>
      <c r="Z23" s="23" t="str">
        <f t="shared" si="6"/>
        <v>нд</v>
      </c>
      <c r="AA23" s="23" t="str">
        <f t="shared" si="6"/>
        <v>нд</v>
      </c>
      <c r="AB23" s="24" t="str">
        <f t="shared" si="6"/>
        <v>нд</v>
      </c>
      <c r="AC23" s="23" t="str">
        <f t="shared" si="6"/>
        <v>нд</v>
      </c>
      <c r="AD23" s="23" t="s">
        <v>32</v>
      </c>
      <c r="AE23" s="23" t="str">
        <f>AE70</f>
        <v>нд</v>
      </c>
      <c r="AF23" s="18" t="s">
        <v>32</v>
      </c>
      <c r="AG23" s="23" t="str">
        <f>AG70</f>
        <v>нд</v>
      </c>
      <c r="AH23" s="18" t="s">
        <v>32</v>
      </c>
      <c r="AI23" s="23"/>
    </row>
    <row r="24" spans="1:35" s="19" customFormat="1" x14ac:dyDescent="0.25">
      <c r="A24" s="20" t="s">
        <v>43</v>
      </c>
      <c r="B24" s="25" t="s">
        <v>44</v>
      </c>
      <c r="C24" s="26" t="s">
        <v>31</v>
      </c>
      <c r="D24" s="23" t="str">
        <f>D70</f>
        <v>нд</v>
      </c>
      <c r="E24" s="23" t="str">
        <f>E70</f>
        <v>нд</v>
      </c>
      <c r="F24" s="23" t="str">
        <f>F70</f>
        <v>нд</v>
      </c>
      <c r="G24" s="23" t="str">
        <f>G70</f>
        <v>нд</v>
      </c>
      <c r="H24" s="24">
        <f t="shared" ref="H24:AB24" si="7">H71</f>
        <v>1.5822039999999999</v>
      </c>
      <c r="I24" s="23" t="str">
        <f t="shared" si="7"/>
        <v>нд</v>
      </c>
      <c r="J24" s="24">
        <f t="shared" si="7"/>
        <v>1.5822039999999999</v>
      </c>
      <c r="K24" s="23" t="str">
        <f t="shared" si="7"/>
        <v>нд</v>
      </c>
      <c r="L24" s="24">
        <f t="shared" si="7"/>
        <v>0</v>
      </c>
      <c r="M24" s="23" t="str">
        <f t="shared" si="7"/>
        <v>нд</v>
      </c>
      <c r="N24" s="24">
        <f t="shared" si="7"/>
        <v>0.31644099999999997</v>
      </c>
      <c r="O24" s="23" t="str">
        <f t="shared" si="7"/>
        <v>нд</v>
      </c>
      <c r="P24" s="24">
        <f t="shared" si="7"/>
        <v>0</v>
      </c>
      <c r="Q24" s="23" t="str">
        <f t="shared" si="7"/>
        <v>нд</v>
      </c>
      <c r="R24" s="24">
        <f t="shared" si="7"/>
        <v>0.31644099999999997</v>
      </c>
      <c r="S24" s="23" t="str">
        <f t="shared" si="7"/>
        <v>нд</v>
      </c>
      <c r="T24" s="23">
        <f t="shared" si="7"/>
        <v>0</v>
      </c>
      <c r="U24" s="23" t="str">
        <f t="shared" si="7"/>
        <v>нд</v>
      </c>
      <c r="V24" s="24">
        <f t="shared" si="7"/>
        <v>0.474661</v>
      </c>
      <c r="W24" s="23" t="str">
        <f t="shared" si="7"/>
        <v>нд</v>
      </c>
      <c r="X24" s="24">
        <f t="shared" si="7"/>
        <v>0</v>
      </c>
      <c r="Y24" s="23" t="str">
        <f t="shared" si="7"/>
        <v>нд</v>
      </c>
      <c r="Z24" s="23">
        <f t="shared" si="7"/>
        <v>0.474661</v>
      </c>
      <c r="AA24" s="23" t="str">
        <f t="shared" si="7"/>
        <v>нд</v>
      </c>
      <c r="AB24" s="24">
        <f t="shared" si="7"/>
        <v>0</v>
      </c>
      <c r="AC24" s="18" t="s">
        <v>32</v>
      </c>
      <c r="AD24" s="18">
        <f>AD71</f>
        <v>1.5822039999999999</v>
      </c>
      <c r="AE24" s="17" t="s">
        <v>32</v>
      </c>
      <c r="AF24" s="18">
        <f t="shared" si="2"/>
        <v>-0.31644099999999997</v>
      </c>
      <c r="AG24" s="17" t="s">
        <v>32</v>
      </c>
      <c r="AH24" s="18">
        <f t="shared" si="3"/>
        <v>0</v>
      </c>
      <c r="AI24" s="23"/>
    </row>
    <row r="25" spans="1:35" s="36" customFormat="1" ht="31.5" x14ac:dyDescent="0.25">
      <c r="A25" s="28" t="s">
        <v>45</v>
      </c>
      <c r="B25" s="29" t="s">
        <v>46</v>
      </c>
      <c r="C25" s="30" t="s">
        <v>31</v>
      </c>
      <c r="D25" s="31" t="s">
        <v>32</v>
      </c>
      <c r="E25" s="31" t="s">
        <v>32</v>
      </c>
      <c r="F25" s="31" t="s">
        <v>32</v>
      </c>
      <c r="G25" s="31" t="s">
        <v>32</v>
      </c>
      <c r="H25" s="32">
        <f t="shared" ref="H25:AB25" si="8">H26</f>
        <v>14.134389799999999</v>
      </c>
      <c r="I25" s="33" t="str">
        <f t="shared" si="8"/>
        <v>нд</v>
      </c>
      <c r="J25" s="32">
        <f t="shared" si="8"/>
        <v>14.134389819999999</v>
      </c>
      <c r="K25" s="33" t="str">
        <f t="shared" si="8"/>
        <v>нд</v>
      </c>
      <c r="L25" s="32">
        <f t="shared" si="8"/>
        <v>9.8783386499999999</v>
      </c>
      <c r="M25" s="33" t="str">
        <f t="shared" si="8"/>
        <v>нд</v>
      </c>
      <c r="N25" s="33">
        <f t="shared" si="8"/>
        <v>6.0964999999999998</v>
      </c>
      <c r="O25" s="33" t="str">
        <f t="shared" si="8"/>
        <v>нд</v>
      </c>
      <c r="P25" s="32">
        <f t="shared" si="8"/>
        <v>9.8783386499999999</v>
      </c>
      <c r="Q25" s="33" t="str">
        <f t="shared" si="8"/>
        <v>нд</v>
      </c>
      <c r="R25" s="32">
        <f t="shared" si="8"/>
        <v>2.8260000000000001</v>
      </c>
      <c r="S25" s="33" t="str">
        <f t="shared" si="8"/>
        <v>нд</v>
      </c>
      <c r="T25" s="33">
        <f t="shared" si="8"/>
        <v>0</v>
      </c>
      <c r="U25" s="33" t="str">
        <f t="shared" si="8"/>
        <v>нд</v>
      </c>
      <c r="V25" s="32">
        <f t="shared" si="8"/>
        <v>4.2404237199999999</v>
      </c>
      <c r="W25" s="33" t="str">
        <f t="shared" si="8"/>
        <v>нд</v>
      </c>
      <c r="X25" s="32">
        <f t="shared" si="8"/>
        <v>0</v>
      </c>
      <c r="Y25" s="33" t="str">
        <f t="shared" si="8"/>
        <v>нд</v>
      </c>
      <c r="Z25" s="32">
        <f t="shared" si="8"/>
        <v>0.97146610000000022</v>
      </c>
      <c r="AA25" s="33" t="str">
        <f t="shared" si="8"/>
        <v>нд</v>
      </c>
      <c r="AB25" s="32">
        <f t="shared" si="8"/>
        <v>0</v>
      </c>
      <c r="AC25" s="33" t="s">
        <v>32</v>
      </c>
      <c r="AD25" s="32">
        <f t="shared" ref="AD25:AD33" si="9">H25-L25</f>
        <v>4.2560511499999993</v>
      </c>
      <c r="AE25" s="33" t="s">
        <v>32</v>
      </c>
      <c r="AF25" s="32">
        <f t="shared" ref="AF25:AF33" si="10">P25-N25</f>
        <v>3.7818386500000001</v>
      </c>
      <c r="AG25" s="33" t="s">
        <v>32</v>
      </c>
      <c r="AH25" s="34">
        <f>P25/N25*100</f>
        <v>162.03294759288116</v>
      </c>
      <c r="AI25" s="35"/>
    </row>
    <row r="26" spans="1:35" s="45" customFormat="1" ht="47.25" x14ac:dyDescent="0.25">
      <c r="A26" s="37" t="s">
        <v>47</v>
      </c>
      <c r="B26" s="38" t="s">
        <v>48</v>
      </c>
      <c r="C26" s="39" t="s">
        <v>31</v>
      </c>
      <c r="D26" s="40" t="s">
        <v>32</v>
      </c>
      <c r="E26" s="40" t="s">
        <v>32</v>
      </c>
      <c r="F26" s="40" t="s">
        <v>32</v>
      </c>
      <c r="G26" s="40" t="s">
        <v>32</v>
      </c>
      <c r="H26" s="41">
        <f>H27</f>
        <v>14.134389799999999</v>
      </c>
      <c r="I26" s="42" t="s">
        <v>32</v>
      </c>
      <c r="J26" s="41">
        <f>J27+J30+J32</f>
        <v>14.134389819999999</v>
      </c>
      <c r="K26" s="42" t="str">
        <f>K27</f>
        <v>нд</v>
      </c>
      <c r="L26" s="41">
        <f>L27+L30+L32</f>
        <v>9.8783386499999999</v>
      </c>
      <c r="M26" s="41" t="s">
        <v>32</v>
      </c>
      <c r="N26" s="41">
        <f>N27+N30+N32</f>
        <v>6.0964999999999998</v>
      </c>
      <c r="O26" s="41" t="s">
        <v>32</v>
      </c>
      <c r="P26" s="41">
        <f>P27+P30+P32</f>
        <v>9.8783386499999999</v>
      </c>
      <c r="Q26" s="41" t="s">
        <v>32</v>
      </c>
      <c r="R26" s="41">
        <f>R27+R30+R32</f>
        <v>2.8260000000000001</v>
      </c>
      <c r="S26" s="41" t="s">
        <v>32</v>
      </c>
      <c r="T26" s="41">
        <f>T27+T30+T32</f>
        <v>0</v>
      </c>
      <c r="U26" s="41" t="s">
        <v>32</v>
      </c>
      <c r="V26" s="41">
        <f>V27+V30+V32</f>
        <v>4.2404237199999999</v>
      </c>
      <c r="W26" s="41" t="s">
        <v>32</v>
      </c>
      <c r="X26" s="41">
        <f>X27+X30+X32</f>
        <v>0</v>
      </c>
      <c r="Y26" s="41" t="s">
        <v>32</v>
      </c>
      <c r="Z26" s="41">
        <f>Z27+Z30+Z32</f>
        <v>0.97146610000000022</v>
      </c>
      <c r="AA26" s="41" t="s">
        <v>32</v>
      </c>
      <c r="AB26" s="41">
        <f>AB27+AB30+AB32</f>
        <v>0</v>
      </c>
      <c r="AC26" s="42" t="s">
        <v>32</v>
      </c>
      <c r="AD26" s="41">
        <f t="shared" si="9"/>
        <v>4.2560511499999993</v>
      </c>
      <c r="AE26" s="42" t="s">
        <v>32</v>
      </c>
      <c r="AF26" s="41">
        <f t="shared" si="10"/>
        <v>3.7818386500000001</v>
      </c>
      <c r="AG26" s="42" t="s">
        <v>32</v>
      </c>
      <c r="AH26" s="43">
        <f>P26/N26*100</f>
        <v>162.03294759288116</v>
      </c>
      <c r="AI26" s="44"/>
    </row>
    <row r="27" spans="1:35" s="57" customFormat="1" ht="63" x14ac:dyDescent="0.25">
      <c r="A27" s="46" t="s">
        <v>49</v>
      </c>
      <c r="B27" s="47" t="s">
        <v>50</v>
      </c>
      <c r="C27" s="48" t="s">
        <v>31</v>
      </c>
      <c r="D27" s="49" t="s">
        <v>32</v>
      </c>
      <c r="E27" s="49" t="s">
        <v>32</v>
      </c>
      <c r="F27" s="49" t="s">
        <v>32</v>
      </c>
      <c r="G27" s="49" t="s">
        <v>32</v>
      </c>
      <c r="H27" s="50">
        <f>H28+H29</f>
        <v>14.134389799999999</v>
      </c>
      <c r="I27" s="51" t="s">
        <v>32</v>
      </c>
      <c r="J27" s="50">
        <f>J28+J29</f>
        <v>14.134389819999999</v>
      </c>
      <c r="K27" s="52" t="s">
        <v>32</v>
      </c>
      <c r="L27" s="50">
        <f>L28+L29</f>
        <v>7.0414813299999999</v>
      </c>
      <c r="M27" s="52" t="s">
        <v>32</v>
      </c>
      <c r="N27" s="50">
        <f>N28+N29</f>
        <v>6.0964999999999998</v>
      </c>
      <c r="O27" s="52" t="s">
        <v>32</v>
      </c>
      <c r="P27" s="53">
        <f>P28+P29</f>
        <v>7.0414813299999999</v>
      </c>
      <c r="Q27" s="52" t="s">
        <v>32</v>
      </c>
      <c r="R27" s="50">
        <f>R28+R29</f>
        <v>2.8260000000000001</v>
      </c>
      <c r="S27" s="52" t="s">
        <v>32</v>
      </c>
      <c r="T27" s="50">
        <f>T28+T29</f>
        <v>0</v>
      </c>
      <c r="U27" s="52" t="s">
        <v>32</v>
      </c>
      <c r="V27" s="50">
        <f>V28+V29</f>
        <v>4.2404237199999999</v>
      </c>
      <c r="W27" s="52" t="s">
        <v>32</v>
      </c>
      <c r="X27" s="50">
        <f>X28+X29</f>
        <v>0</v>
      </c>
      <c r="Y27" s="52" t="s">
        <v>32</v>
      </c>
      <c r="Z27" s="53">
        <f>Z28+Z29</f>
        <v>0.97146610000000022</v>
      </c>
      <c r="AA27" s="52" t="s">
        <v>32</v>
      </c>
      <c r="AB27" s="50">
        <f>AB28+AB29</f>
        <v>0</v>
      </c>
      <c r="AC27" s="51" t="s">
        <v>32</v>
      </c>
      <c r="AD27" s="54">
        <f t="shared" si="9"/>
        <v>7.0929084699999994</v>
      </c>
      <c r="AE27" s="49" t="s">
        <v>32</v>
      </c>
      <c r="AF27" s="54">
        <f t="shared" si="10"/>
        <v>0.94498133000000006</v>
      </c>
      <c r="AG27" s="49" t="s">
        <v>32</v>
      </c>
      <c r="AH27" s="55">
        <f>P27/N27*100</f>
        <v>115.50039088001311</v>
      </c>
      <c r="AI27" s="56"/>
    </row>
    <row r="28" spans="1:35" s="66" customFormat="1" ht="94.5" x14ac:dyDescent="0.25">
      <c r="A28" s="10" t="s">
        <v>49</v>
      </c>
      <c r="B28" s="58" t="s">
        <v>51</v>
      </c>
      <c r="C28" s="10" t="s">
        <v>31</v>
      </c>
      <c r="D28" s="10" t="s">
        <v>32</v>
      </c>
      <c r="E28" s="10" t="s">
        <v>32</v>
      </c>
      <c r="F28" s="10" t="s">
        <v>32</v>
      </c>
      <c r="G28" s="10" t="s">
        <v>32</v>
      </c>
      <c r="H28" s="59">
        <v>14.134389799999999</v>
      </c>
      <c r="I28" s="60" t="s">
        <v>32</v>
      </c>
      <c r="J28" s="59">
        <f>N28+R28+V28+Z28</f>
        <v>14.134389819999999</v>
      </c>
      <c r="K28" s="60" t="s">
        <v>32</v>
      </c>
      <c r="L28" s="59">
        <f t="shared" ref="L28:L33" si="11">P28+T28+X28+AB28</f>
        <v>6.96442432</v>
      </c>
      <c r="M28" s="60" t="s">
        <v>32</v>
      </c>
      <c r="N28" s="61">
        <v>6.0964999999999998</v>
      </c>
      <c r="O28" s="60" t="s">
        <v>32</v>
      </c>
      <c r="P28" s="62">
        <v>6.96442432</v>
      </c>
      <c r="Q28" s="60" t="s">
        <v>32</v>
      </c>
      <c r="R28" s="59">
        <v>2.8260000000000001</v>
      </c>
      <c r="S28" s="60" t="s">
        <v>32</v>
      </c>
      <c r="T28" s="59"/>
      <c r="U28" s="60" t="s">
        <v>32</v>
      </c>
      <c r="V28" s="59">
        <v>4.2404237199999999</v>
      </c>
      <c r="W28" s="60" t="s">
        <v>32</v>
      </c>
      <c r="X28" s="59"/>
      <c r="Y28" s="60" t="s">
        <v>32</v>
      </c>
      <c r="Z28" s="62">
        <f>4.6644661-3.693</f>
        <v>0.97146610000000022</v>
      </c>
      <c r="AA28" s="60" t="s">
        <v>32</v>
      </c>
      <c r="AB28" s="59"/>
      <c r="AC28" s="61" t="s">
        <v>32</v>
      </c>
      <c r="AD28" s="63">
        <f t="shared" si="9"/>
        <v>7.1699654799999992</v>
      </c>
      <c r="AE28" s="10" t="s">
        <v>32</v>
      </c>
      <c r="AF28" s="63">
        <f t="shared" si="10"/>
        <v>0.86792432000000019</v>
      </c>
      <c r="AG28" s="10" t="s">
        <v>32</v>
      </c>
      <c r="AH28" s="64">
        <f>P28/N28*100</f>
        <v>114.23643598786188</v>
      </c>
      <c r="AI28" s="65" t="s">
        <v>53</v>
      </c>
    </row>
    <row r="29" spans="1:35" s="66" customFormat="1" ht="94.5" x14ac:dyDescent="0.25">
      <c r="A29" s="10" t="s">
        <v>49</v>
      </c>
      <c r="B29" s="58" t="s">
        <v>52</v>
      </c>
      <c r="C29" s="10" t="s">
        <v>31</v>
      </c>
      <c r="D29" s="10" t="s">
        <v>32</v>
      </c>
      <c r="E29" s="10" t="s">
        <v>32</v>
      </c>
      <c r="F29" s="10" t="s">
        <v>32</v>
      </c>
      <c r="G29" s="10" t="s">
        <v>32</v>
      </c>
      <c r="H29" s="59">
        <v>0</v>
      </c>
      <c r="I29" s="60" t="s">
        <v>32</v>
      </c>
      <c r="J29" s="59">
        <f>N29+R29+V29+Z29</f>
        <v>0</v>
      </c>
      <c r="K29" s="60" t="s">
        <v>32</v>
      </c>
      <c r="L29" s="59">
        <f t="shared" si="11"/>
        <v>7.7057009999999995E-2</v>
      </c>
      <c r="M29" s="60" t="s">
        <v>32</v>
      </c>
      <c r="N29" s="59">
        <v>0</v>
      </c>
      <c r="O29" s="60" t="s">
        <v>32</v>
      </c>
      <c r="P29" s="67">
        <v>7.7057009999999995E-2</v>
      </c>
      <c r="Q29" s="60" t="s">
        <v>32</v>
      </c>
      <c r="R29" s="59">
        <v>0</v>
      </c>
      <c r="S29" s="60" t="s">
        <v>32</v>
      </c>
      <c r="T29" s="59"/>
      <c r="U29" s="60" t="s">
        <v>32</v>
      </c>
      <c r="V29" s="59">
        <v>0</v>
      </c>
      <c r="W29" s="60" t="s">
        <v>32</v>
      </c>
      <c r="X29" s="59"/>
      <c r="Y29" s="60" t="s">
        <v>32</v>
      </c>
      <c r="Z29" s="62">
        <v>0</v>
      </c>
      <c r="AA29" s="60" t="s">
        <v>32</v>
      </c>
      <c r="AB29" s="59"/>
      <c r="AC29" s="61" t="s">
        <v>32</v>
      </c>
      <c r="AD29" s="63">
        <f t="shared" si="9"/>
        <v>-7.7057009999999995E-2</v>
      </c>
      <c r="AE29" s="10" t="s">
        <v>32</v>
      </c>
      <c r="AF29" s="63">
        <f t="shared" si="10"/>
        <v>7.7057009999999995E-2</v>
      </c>
      <c r="AG29" s="10" t="s">
        <v>32</v>
      </c>
      <c r="AH29" s="64"/>
      <c r="AI29" s="65" t="s">
        <v>53</v>
      </c>
    </row>
    <row r="30" spans="1:35" s="19" customFormat="1" ht="63" x14ac:dyDescent="0.25">
      <c r="A30" s="20" t="s">
        <v>54</v>
      </c>
      <c r="B30" s="21" t="s">
        <v>55</v>
      </c>
      <c r="C30" s="22" t="s">
        <v>31</v>
      </c>
      <c r="D30" s="68" t="s">
        <v>32</v>
      </c>
      <c r="E30" s="68" t="s">
        <v>32</v>
      </c>
      <c r="F30" s="68" t="s">
        <v>32</v>
      </c>
      <c r="G30" s="68" t="s">
        <v>32</v>
      </c>
      <c r="H30" s="24">
        <f>H31</f>
        <v>0</v>
      </c>
      <c r="I30" s="68" t="s">
        <v>32</v>
      </c>
      <c r="J30" s="69">
        <f>N30+R30+V30+Z30</f>
        <v>0</v>
      </c>
      <c r="K30" s="68" t="s">
        <v>32</v>
      </c>
      <c r="L30" s="70">
        <f t="shared" si="11"/>
        <v>2.50053605</v>
      </c>
      <c r="M30" s="68" t="s">
        <v>32</v>
      </c>
      <c r="N30" s="125">
        <f>N31</f>
        <v>0</v>
      </c>
      <c r="O30" s="68" t="s">
        <v>32</v>
      </c>
      <c r="P30" s="126">
        <f>P31</f>
        <v>2.50053605</v>
      </c>
      <c r="Q30" s="68" t="s">
        <v>32</v>
      </c>
      <c r="R30" s="125">
        <f>R31</f>
        <v>0</v>
      </c>
      <c r="S30" s="68" t="s">
        <v>32</v>
      </c>
      <c r="T30" s="126">
        <f>T31</f>
        <v>0</v>
      </c>
      <c r="U30" s="68" t="s">
        <v>32</v>
      </c>
      <c r="V30" s="125">
        <f>V31</f>
        <v>0</v>
      </c>
      <c r="W30" s="68" t="s">
        <v>32</v>
      </c>
      <c r="X30" s="126">
        <f>X31</f>
        <v>0</v>
      </c>
      <c r="Y30" s="68" t="s">
        <v>32</v>
      </c>
      <c r="Z30" s="125">
        <f>Z31</f>
        <v>0</v>
      </c>
      <c r="AA30" s="68" t="s">
        <v>32</v>
      </c>
      <c r="AB30" s="126">
        <f>AB31</f>
        <v>0</v>
      </c>
      <c r="AC30" s="125" t="s">
        <v>32</v>
      </c>
      <c r="AD30" s="18">
        <f t="shared" si="9"/>
        <v>-2.50053605</v>
      </c>
      <c r="AE30" s="17" t="s">
        <v>32</v>
      </c>
      <c r="AF30" s="18">
        <f t="shared" si="10"/>
        <v>2.50053605</v>
      </c>
      <c r="AG30" s="17" t="s">
        <v>32</v>
      </c>
      <c r="AH30" s="27"/>
      <c r="AI30" s="71"/>
    </row>
    <row r="31" spans="1:35" ht="173.25" x14ac:dyDescent="0.25">
      <c r="A31" s="72" t="s">
        <v>54</v>
      </c>
      <c r="B31" s="73" t="s">
        <v>56</v>
      </c>
      <c r="C31" s="74" t="s">
        <v>31</v>
      </c>
      <c r="D31" s="60" t="s">
        <v>32</v>
      </c>
      <c r="E31" s="60" t="s">
        <v>32</v>
      </c>
      <c r="F31" s="60" t="s">
        <v>32</v>
      </c>
      <c r="G31" s="60" t="s">
        <v>32</v>
      </c>
      <c r="H31" s="75">
        <v>0</v>
      </c>
      <c r="I31" s="60" t="s">
        <v>32</v>
      </c>
      <c r="J31" s="61">
        <f>N31+R31+V31+Z31</f>
        <v>0</v>
      </c>
      <c r="K31" s="60" t="s">
        <v>32</v>
      </c>
      <c r="L31" s="102">
        <f t="shared" si="11"/>
        <v>2.50053605</v>
      </c>
      <c r="M31" s="60" t="s">
        <v>32</v>
      </c>
      <c r="N31" s="60">
        <v>0</v>
      </c>
      <c r="O31" s="60" t="s">
        <v>32</v>
      </c>
      <c r="P31" s="102">
        <v>2.50053605</v>
      </c>
      <c r="Q31" s="60" t="s">
        <v>32</v>
      </c>
      <c r="R31" s="76"/>
      <c r="S31" s="60" t="s">
        <v>32</v>
      </c>
      <c r="T31" s="75"/>
      <c r="U31" s="60" t="s">
        <v>32</v>
      </c>
      <c r="V31" s="76"/>
      <c r="W31" s="60" t="s">
        <v>32</v>
      </c>
      <c r="X31" s="75"/>
      <c r="Y31" s="60" t="s">
        <v>32</v>
      </c>
      <c r="Z31" s="76"/>
      <c r="AA31" s="60" t="s">
        <v>32</v>
      </c>
      <c r="AB31" s="75"/>
      <c r="AC31" s="60" t="s">
        <v>32</v>
      </c>
      <c r="AD31" s="63">
        <f t="shared" si="9"/>
        <v>-2.50053605</v>
      </c>
      <c r="AE31" s="10" t="s">
        <v>32</v>
      </c>
      <c r="AF31" s="63">
        <f t="shared" si="10"/>
        <v>2.50053605</v>
      </c>
      <c r="AG31" s="10" t="s">
        <v>32</v>
      </c>
      <c r="AH31" s="77" t="str">
        <f>IF(N31=0," ",(AF31/N31))</f>
        <v xml:space="preserve"> </v>
      </c>
      <c r="AI31" s="65" t="s">
        <v>57</v>
      </c>
    </row>
    <row r="32" spans="1:35" s="19" customFormat="1" ht="63" x14ac:dyDescent="0.25">
      <c r="A32" s="20" t="s">
        <v>58</v>
      </c>
      <c r="B32" s="21" t="s">
        <v>59</v>
      </c>
      <c r="C32" s="22" t="s">
        <v>31</v>
      </c>
      <c r="D32" s="68" t="s">
        <v>32</v>
      </c>
      <c r="E32" s="68" t="s">
        <v>32</v>
      </c>
      <c r="F32" s="68" t="s">
        <v>32</v>
      </c>
      <c r="G32" s="68" t="s">
        <v>32</v>
      </c>
      <c r="H32" s="68">
        <v>0</v>
      </c>
      <c r="I32" s="68" t="s">
        <v>32</v>
      </c>
      <c r="J32" s="69">
        <f>N32+R32+V32+Z32</f>
        <v>0</v>
      </c>
      <c r="K32" s="68" t="s">
        <v>32</v>
      </c>
      <c r="L32" s="70">
        <f t="shared" si="11"/>
        <v>0.33632127000000001</v>
      </c>
      <c r="M32" s="68" t="s">
        <v>32</v>
      </c>
      <c r="N32" s="71">
        <f>N33</f>
        <v>0</v>
      </c>
      <c r="O32" s="68" t="s">
        <v>32</v>
      </c>
      <c r="P32" s="24">
        <f>P33</f>
        <v>0.33632127000000001</v>
      </c>
      <c r="Q32" s="68" t="s">
        <v>32</v>
      </c>
      <c r="R32" s="71">
        <f>R33</f>
        <v>0</v>
      </c>
      <c r="S32" s="68" t="s">
        <v>32</v>
      </c>
      <c r="T32" s="24">
        <f>T33</f>
        <v>0</v>
      </c>
      <c r="U32" s="68" t="s">
        <v>32</v>
      </c>
      <c r="V32" s="71">
        <f>V33</f>
        <v>0</v>
      </c>
      <c r="W32" s="68" t="s">
        <v>32</v>
      </c>
      <c r="X32" s="24">
        <f>X33</f>
        <v>0</v>
      </c>
      <c r="Y32" s="68" t="s">
        <v>32</v>
      </c>
      <c r="Z32" s="71">
        <f>Z33</f>
        <v>0</v>
      </c>
      <c r="AA32" s="68" t="s">
        <v>32</v>
      </c>
      <c r="AB32" s="24">
        <f>AB33</f>
        <v>0</v>
      </c>
      <c r="AC32" s="23" t="s">
        <v>32</v>
      </c>
      <c r="AD32" s="18">
        <f t="shared" si="9"/>
        <v>-0.33632127000000001</v>
      </c>
      <c r="AE32" s="17" t="s">
        <v>32</v>
      </c>
      <c r="AF32" s="18">
        <f t="shared" si="10"/>
        <v>0.33632127000000001</v>
      </c>
      <c r="AG32" s="17" t="s">
        <v>32</v>
      </c>
      <c r="AH32" s="78">
        <v>0</v>
      </c>
      <c r="AI32" s="71"/>
    </row>
    <row r="33" spans="1:35" ht="94.5" x14ac:dyDescent="0.25">
      <c r="A33" s="72" t="s">
        <v>60</v>
      </c>
      <c r="B33" s="79" t="s">
        <v>61</v>
      </c>
      <c r="C33" s="74" t="s">
        <v>31</v>
      </c>
      <c r="D33" s="60" t="s">
        <v>32</v>
      </c>
      <c r="E33" s="60" t="s">
        <v>32</v>
      </c>
      <c r="F33" s="60" t="s">
        <v>32</v>
      </c>
      <c r="G33" s="60" t="s">
        <v>32</v>
      </c>
      <c r="H33" s="60">
        <v>0</v>
      </c>
      <c r="I33" s="60" t="s">
        <v>32</v>
      </c>
      <c r="J33" s="61">
        <v>0</v>
      </c>
      <c r="K33" s="60" t="s">
        <v>32</v>
      </c>
      <c r="L33" s="127">
        <f t="shared" si="11"/>
        <v>0.33632127000000001</v>
      </c>
      <c r="M33" s="60" t="s">
        <v>32</v>
      </c>
      <c r="N33" s="128">
        <v>0</v>
      </c>
      <c r="O33" s="60" t="s">
        <v>32</v>
      </c>
      <c r="P33" s="129">
        <v>0.33632127000000001</v>
      </c>
      <c r="Q33" s="60" t="s">
        <v>32</v>
      </c>
      <c r="R33" s="128"/>
      <c r="S33" s="60" t="s">
        <v>32</v>
      </c>
      <c r="T33" s="129"/>
      <c r="U33" s="60" t="s">
        <v>32</v>
      </c>
      <c r="V33" s="128"/>
      <c r="W33" s="60" t="s">
        <v>32</v>
      </c>
      <c r="X33" s="129"/>
      <c r="Y33" s="60" t="s">
        <v>32</v>
      </c>
      <c r="Z33" s="128"/>
      <c r="AA33" s="60" t="s">
        <v>32</v>
      </c>
      <c r="AB33" s="129"/>
      <c r="AC33" s="128" t="s">
        <v>32</v>
      </c>
      <c r="AD33" s="63">
        <f t="shared" si="9"/>
        <v>-0.33632127000000001</v>
      </c>
      <c r="AE33" s="10" t="s">
        <v>32</v>
      </c>
      <c r="AF33" s="63">
        <f t="shared" si="10"/>
        <v>0.33632127000000001</v>
      </c>
      <c r="AG33" s="10" t="s">
        <v>32</v>
      </c>
      <c r="AH33" s="77"/>
      <c r="AI33" s="65" t="s">
        <v>53</v>
      </c>
    </row>
    <row r="34" spans="1:35" s="45" customFormat="1" ht="47.25" x14ac:dyDescent="0.25">
      <c r="A34" s="81" t="s">
        <v>62</v>
      </c>
      <c r="B34" s="38" t="s">
        <v>63</v>
      </c>
      <c r="C34" s="39" t="s">
        <v>31</v>
      </c>
      <c r="D34" s="40" t="s">
        <v>32</v>
      </c>
      <c r="E34" s="40" t="s">
        <v>32</v>
      </c>
      <c r="F34" s="40" t="s">
        <v>32</v>
      </c>
      <c r="G34" s="40" t="s">
        <v>32</v>
      </c>
      <c r="H34" s="40" t="s">
        <v>32</v>
      </c>
      <c r="I34" s="40" t="s">
        <v>32</v>
      </c>
      <c r="J34" s="82">
        <f t="shared" ref="J34:J43" si="12">N34+R34+V34+Z34</f>
        <v>0</v>
      </c>
      <c r="K34" s="40" t="s">
        <v>32</v>
      </c>
      <c r="L34" s="44"/>
      <c r="M34" s="40" t="s">
        <v>32</v>
      </c>
      <c r="N34" s="44"/>
      <c r="O34" s="40" t="s">
        <v>32</v>
      </c>
      <c r="P34" s="44"/>
      <c r="Q34" s="40" t="s">
        <v>32</v>
      </c>
      <c r="R34" s="44"/>
      <c r="S34" s="40" t="s">
        <v>32</v>
      </c>
      <c r="T34" s="44"/>
      <c r="U34" s="40" t="s">
        <v>32</v>
      </c>
      <c r="V34" s="44"/>
      <c r="W34" s="40" t="s">
        <v>32</v>
      </c>
      <c r="X34" s="44"/>
      <c r="Y34" s="40" t="s">
        <v>32</v>
      </c>
      <c r="Z34" s="44"/>
      <c r="AA34" s="40" t="s">
        <v>32</v>
      </c>
      <c r="AB34" s="44"/>
      <c r="AC34" s="42" t="s">
        <v>32</v>
      </c>
      <c r="AD34" s="83" t="s">
        <v>32</v>
      </c>
      <c r="AE34" s="84" t="s">
        <v>32</v>
      </c>
      <c r="AF34" s="83">
        <f t="shared" ref="AF34:AF43" si="13">P34-N34</f>
        <v>0</v>
      </c>
      <c r="AG34" s="84" t="s">
        <v>32</v>
      </c>
      <c r="AH34" s="85" t="s">
        <v>32</v>
      </c>
      <c r="AI34" s="44"/>
    </row>
    <row r="35" spans="1:35" s="91" customFormat="1" ht="78.75" x14ac:dyDescent="0.25">
      <c r="A35" s="86" t="s">
        <v>64</v>
      </c>
      <c r="B35" s="47" t="s">
        <v>65</v>
      </c>
      <c r="C35" s="87" t="s">
        <v>31</v>
      </c>
      <c r="D35" s="52" t="s">
        <v>32</v>
      </c>
      <c r="E35" s="52" t="s">
        <v>32</v>
      </c>
      <c r="F35" s="52" t="s">
        <v>32</v>
      </c>
      <c r="G35" s="52" t="s">
        <v>32</v>
      </c>
      <c r="H35" s="52" t="s">
        <v>32</v>
      </c>
      <c r="I35" s="52" t="s">
        <v>32</v>
      </c>
      <c r="J35" s="51">
        <f t="shared" si="12"/>
        <v>0</v>
      </c>
      <c r="K35" s="52" t="s">
        <v>32</v>
      </c>
      <c r="L35" s="88"/>
      <c r="M35" s="52" t="s">
        <v>32</v>
      </c>
      <c r="N35" s="88"/>
      <c r="O35" s="52" t="s">
        <v>32</v>
      </c>
      <c r="P35" s="88"/>
      <c r="Q35" s="52" t="s">
        <v>32</v>
      </c>
      <c r="R35" s="88"/>
      <c r="S35" s="52" t="s">
        <v>32</v>
      </c>
      <c r="T35" s="88"/>
      <c r="U35" s="52" t="s">
        <v>32</v>
      </c>
      <c r="V35" s="88"/>
      <c r="W35" s="52" t="s">
        <v>32</v>
      </c>
      <c r="X35" s="88"/>
      <c r="Y35" s="52" t="s">
        <v>32</v>
      </c>
      <c r="Z35" s="88"/>
      <c r="AA35" s="52" t="s">
        <v>32</v>
      </c>
      <c r="AB35" s="88"/>
      <c r="AC35" s="89" t="s">
        <v>32</v>
      </c>
      <c r="AD35" s="54" t="s">
        <v>32</v>
      </c>
      <c r="AE35" s="49" t="s">
        <v>32</v>
      </c>
      <c r="AF35" s="54">
        <f t="shared" si="13"/>
        <v>0</v>
      </c>
      <c r="AG35" s="49" t="s">
        <v>32</v>
      </c>
      <c r="AH35" s="90" t="s">
        <v>32</v>
      </c>
      <c r="AI35" s="88"/>
    </row>
    <row r="36" spans="1:35" s="91" customFormat="1" ht="47.25" x14ac:dyDescent="0.25">
      <c r="A36" s="92" t="s">
        <v>66</v>
      </c>
      <c r="B36" s="47" t="s">
        <v>67</v>
      </c>
      <c r="C36" s="87" t="s">
        <v>31</v>
      </c>
      <c r="D36" s="52" t="s">
        <v>32</v>
      </c>
      <c r="E36" s="52" t="s">
        <v>32</v>
      </c>
      <c r="F36" s="52" t="s">
        <v>32</v>
      </c>
      <c r="G36" s="52" t="s">
        <v>32</v>
      </c>
      <c r="H36" s="52" t="s">
        <v>32</v>
      </c>
      <c r="I36" s="52" t="s">
        <v>32</v>
      </c>
      <c r="J36" s="51">
        <f t="shared" si="12"/>
        <v>0</v>
      </c>
      <c r="K36" s="52" t="s">
        <v>32</v>
      </c>
      <c r="L36" s="88"/>
      <c r="M36" s="52" t="s">
        <v>32</v>
      </c>
      <c r="N36" s="88"/>
      <c r="O36" s="52" t="s">
        <v>32</v>
      </c>
      <c r="P36" s="88"/>
      <c r="Q36" s="52" t="s">
        <v>32</v>
      </c>
      <c r="R36" s="88"/>
      <c r="S36" s="52" t="s">
        <v>32</v>
      </c>
      <c r="T36" s="88"/>
      <c r="U36" s="52" t="s">
        <v>32</v>
      </c>
      <c r="V36" s="88"/>
      <c r="W36" s="52" t="s">
        <v>32</v>
      </c>
      <c r="X36" s="88"/>
      <c r="Y36" s="52" t="s">
        <v>32</v>
      </c>
      <c r="Z36" s="88"/>
      <c r="AA36" s="52" t="s">
        <v>32</v>
      </c>
      <c r="AB36" s="88"/>
      <c r="AC36" s="89" t="s">
        <v>32</v>
      </c>
      <c r="AD36" s="54" t="s">
        <v>32</v>
      </c>
      <c r="AE36" s="49" t="s">
        <v>32</v>
      </c>
      <c r="AF36" s="54">
        <f t="shared" si="13"/>
        <v>0</v>
      </c>
      <c r="AG36" s="49" t="s">
        <v>32</v>
      </c>
      <c r="AH36" s="90" t="s">
        <v>32</v>
      </c>
      <c r="AI36" s="88"/>
    </row>
    <row r="37" spans="1:35" s="45" customFormat="1" ht="47.25" x14ac:dyDescent="0.25">
      <c r="A37" s="37" t="s">
        <v>68</v>
      </c>
      <c r="B37" s="38" t="s">
        <v>69</v>
      </c>
      <c r="C37" s="39" t="s">
        <v>31</v>
      </c>
      <c r="D37" s="40" t="s">
        <v>32</v>
      </c>
      <c r="E37" s="40" t="s">
        <v>32</v>
      </c>
      <c r="F37" s="40" t="s">
        <v>32</v>
      </c>
      <c r="G37" s="40" t="s">
        <v>32</v>
      </c>
      <c r="H37" s="40" t="s">
        <v>32</v>
      </c>
      <c r="I37" s="40" t="s">
        <v>32</v>
      </c>
      <c r="J37" s="82">
        <f t="shared" si="12"/>
        <v>0</v>
      </c>
      <c r="K37" s="40" t="s">
        <v>32</v>
      </c>
      <c r="L37" s="44"/>
      <c r="M37" s="40" t="s">
        <v>32</v>
      </c>
      <c r="N37" s="44"/>
      <c r="O37" s="40" t="s">
        <v>32</v>
      </c>
      <c r="P37" s="44"/>
      <c r="Q37" s="40" t="s">
        <v>32</v>
      </c>
      <c r="R37" s="44"/>
      <c r="S37" s="40" t="s">
        <v>32</v>
      </c>
      <c r="T37" s="44"/>
      <c r="U37" s="40" t="s">
        <v>32</v>
      </c>
      <c r="V37" s="44"/>
      <c r="W37" s="40" t="s">
        <v>32</v>
      </c>
      <c r="X37" s="44"/>
      <c r="Y37" s="40" t="s">
        <v>32</v>
      </c>
      <c r="Z37" s="44"/>
      <c r="AA37" s="40" t="s">
        <v>32</v>
      </c>
      <c r="AB37" s="44"/>
      <c r="AC37" s="42" t="s">
        <v>32</v>
      </c>
      <c r="AD37" s="83" t="s">
        <v>32</v>
      </c>
      <c r="AE37" s="84" t="s">
        <v>32</v>
      </c>
      <c r="AF37" s="83">
        <f t="shared" si="13"/>
        <v>0</v>
      </c>
      <c r="AG37" s="84" t="s">
        <v>32</v>
      </c>
      <c r="AH37" s="85" t="s">
        <v>32</v>
      </c>
      <c r="AI37" s="44"/>
    </row>
    <row r="38" spans="1:35" s="91" customFormat="1" ht="47.25" x14ac:dyDescent="0.25">
      <c r="A38" s="92" t="s">
        <v>68</v>
      </c>
      <c r="B38" s="47" t="s">
        <v>70</v>
      </c>
      <c r="C38" s="87" t="s">
        <v>31</v>
      </c>
      <c r="D38" s="52" t="s">
        <v>32</v>
      </c>
      <c r="E38" s="52" t="s">
        <v>32</v>
      </c>
      <c r="F38" s="52" t="s">
        <v>32</v>
      </c>
      <c r="G38" s="52" t="s">
        <v>32</v>
      </c>
      <c r="H38" s="52" t="s">
        <v>32</v>
      </c>
      <c r="I38" s="52" t="s">
        <v>32</v>
      </c>
      <c r="J38" s="51">
        <f t="shared" si="12"/>
        <v>0</v>
      </c>
      <c r="K38" s="52" t="s">
        <v>32</v>
      </c>
      <c r="L38" s="88"/>
      <c r="M38" s="52" t="s">
        <v>32</v>
      </c>
      <c r="N38" s="88"/>
      <c r="O38" s="52" t="s">
        <v>32</v>
      </c>
      <c r="P38" s="88"/>
      <c r="Q38" s="52" t="s">
        <v>32</v>
      </c>
      <c r="R38" s="88"/>
      <c r="S38" s="52" t="s">
        <v>32</v>
      </c>
      <c r="T38" s="88"/>
      <c r="U38" s="52" t="s">
        <v>32</v>
      </c>
      <c r="V38" s="88"/>
      <c r="W38" s="52" t="s">
        <v>32</v>
      </c>
      <c r="X38" s="88"/>
      <c r="Y38" s="52" t="s">
        <v>32</v>
      </c>
      <c r="Z38" s="88"/>
      <c r="AA38" s="52" t="s">
        <v>32</v>
      </c>
      <c r="AB38" s="88"/>
      <c r="AC38" s="89" t="s">
        <v>32</v>
      </c>
      <c r="AD38" s="54" t="s">
        <v>32</v>
      </c>
      <c r="AE38" s="49" t="s">
        <v>32</v>
      </c>
      <c r="AF38" s="54">
        <f t="shared" si="13"/>
        <v>0</v>
      </c>
      <c r="AG38" s="49" t="s">
        <v>32</v>
      </c>
      <c r="AH38" s="90" t="s">
        <v>32</v>
      </c>
      <c r="AI38" s="88"/>
    </row>
    <row r="39" spans="1:35" s="91" customFormat="1" ht="126" x14ac:dyDescent="0.25">
      <c r="A39" s="92" t="s">
        <v>68</v>
      </c>
      <c r="B39" s="47" t="s">
        <v>71</v>
      </c>
      <c r="C39" s="87" t="s">
        <v>31</v>
      </c>
      <c r="D39" s="52" t="s">
        <v>32</v>
      </c>
      <c r="E39" s="52" t="s">
        <v>32</v>
      </c>
      <c r="F39" s="52" t="s">
        <v>32</v>
      </c>
      <c r="G39" s="52" t="s">
        <v>32</v>
      </c>
      <c r="H39" s="52" t="s">
        <v>32</v>
      </c>
      <c r="I39" s="52" t="s">
        <v>32</v>
      </c>
      <c r="J39" s="52">
        <f t="shared" si="12"/>
        <v>0</v>
      </c>
      <c r="K39" s="52" t="s">
        <v>32</v>
      </c>
      <c r="L39" s="88"/>
      <c r="M39" s="52" t="s">
        <v>32</v>
      </c>
      <c r="N39" s="88"/>
      <c r="O39" s="52" t="s">
        <v>32</v>
      </c>
      <c r="P39" s="88"/>
      <c r="Q39" s="52" t="s">
        <v>32</v>
      </c>
      <c r="R39" s="88"/>
      <c r="S39" s="52" t="s">
        <v>32</v>
      </c>
      <c r="T39" s="88"/>
      <c r="U39" s="52" t="s">
        <v>32</v>
      </c>
      <c r="V39" s="88"/>
      <c r="W39" s="52" t="s">
        <v>32</v>
      </c>
      <c r="X39" s="88"/>
      <c r="Y39" s="52" t="s">
        <v>32</v>
      </c>
      <c r="Z39" s="88"/>
      <c r="AA39" s="52" t="s">
        <v>32</v>
      </c>
      <c r="AB39" s="88"/>
      <c r="AC39" s="89" t="s">
        <v>32</v>
      </c>
      <c r="AD39" s="54" t="s">
        <v>32</v>
      </c>
      <c r="AE39" s="49" t="s">
        <v>32</v>
      </c>
      <c r="AF39" s="54">
        <f t="shared" si="13"/>
        <v>0</v>
      </c>
      <c r="AG39" s="49" t="s">
        <v>32</v>
      </c>
      <c r="AH39" s="90" t="s">
        <v>32</v>
      </c>
      <c r="AI39" s="88"/>
    </row>
    <row r="40" spans="1:35" s="91" customFormat="1" ht="110.25" x14ac:dyDescent="0.25">
      <c r="A40" s="92" t="s">
        <v>68</v>
      </c>
      <c r="B40" s="47" t="s">
        <v>72</v>
      </c>
      <c r="C40" s="87" t="s">
        <v>31</v>
      </c>
      <c r="D40" s="52" t="s">
        <v>32</v>
      </c>
      <c r="E40" s="52" t="s">
        <v>32</v>
      </c>
      <c r="F40" s="52" t="s">
        <v>32</v>
      </c>
      <c r="G40" s="52" t="s">
        <v>32</v>
      </c>
      <c r="H40" s="52" t="s">
        <v>32</v>
      </c>
      <c r="I40" s="52" t="s">
        <v>32</v>
      </c>
      <c r="J40" s="51">
        <f t="shared" si="12"/>
        <v>0</v>
      </c>
      <c r="K40" s="52" t="s">
        <v>32</v>
      </c>
      <c r="L40" s="88"/>
      <c r="M40" s="52" t="s">
        <v>32</v>
      </c>
      <c r="N40" s="88"/>
      <c r="O40" s="52" t="s">
        <v>32</v>
      </c>
      <c r="P40" s="88"/>
      <c r="Q40" s="52" t="s">
        <v>32</v>
      </c>
      <c r="R40" s="88"/>
      <c r="S40" s="52" t="s">
        <v>32</v>
      </c>
      <c r="T40" s="88"/>
      <c r="U40" s="52" t="s">
        <v>32</v>
      </c>
      <c r="V40" s="88"/>
      <c r="W40" s="52" t="s">
        <v>32</v>
      </c>
      <c r="X40" s="88"/>
      <c r="Y40" s="52" t="s">
        <v>32</v>
      </c>
      <c r="Z40" s="88"/>
      <c r="AA40" s="52" t="s">
        <v>32</v>
      </c>
      <c r="AB40" s="88"/>
      <c r="AC40" s="89" t="s">
        <v>32</v>
      </c>
      <c r="AD40" s="54" t="s">
        <v>32</v>
      </c>
      <c r="AE40" s="49" t="s">
        <v>32</v>
      </c>
      <c r="AF40" s="54">
        <f t="shared" si="13"/>
        <v>0</v>
      </c>
      <c r="AG40" s="49" t="s">
        <v>32</v>
      </c>
      <c r="AH40" s="90" t="s">
        <v>32</v>
      </c>
      <c r="AI40" s="88"/>
    </row>
    <row r="41" spans="1:35" s="91" customFormat="1" ht="110.25" x14ac:dyDescent="0.25">
      <c r="A41" s="92" t="s">
        <v>73</v>
      </c>
      <c r="B41" s="47" t="s">
        <v>74</v>
      </c>
      <c r="C41" s="87" t="s">
        <v>31</v>
      </c>
      <c r="D41" s="52" t="s">
        <v>32</v>
      </c>
      <c r="E41" s="52" t="s">
        <v>32</v>
      </c>
      <c r="F41" s="52" t="s">
        <v>32</v>
      </c>
      <c r="G41" s="52" t="s">
        <v>32</v>
      </c>
      <c r="H41" s="52" t="s">
        <v>32</v>
      </c>
      <c r="I41" s="52" t="s">
        <v>32</v>
      </c>
      <c r="J41" s="51">
        <f t="shared" si="12"/>
        <v>0</v>
      </c>
      <c r="K41" s="52" t="s">
        <v>32</v>
      </c>
      <c r="L41" s="88"/>
      <c r="M41" s="52" t="s">
        <v>32</v>
      </c>
      <c r="N41" s="88"/>
      <c r="O41" s="52" t="s">
        <v>32</v>
      </c>
      <c r="P41" s="88"/>
      <c r="Q41" s="52" t="s">
        <v>32</v>
      </c>
      <c r="R41" s="88"/>
      <c r="S41" s="52" t="s">
        <v>32</v>
      </c>
      <c r="T41" s="88"/>
      <c r="U41" s="52" t="s">
        <v>32</v>
      </c>
      <c r="V41" s="88"/>
      <c r="W41" s="52" t="s">
        <v>32</v>
      </c>
      <c r="X41" s="88"/>
      <c r="Y41" s="52" t="s">
        <v>32</v>
      </c>
      <c r="Z41" s="88"/>
      <c r="AA41" s="52" t="s">
        <v>32</v>
      </c>
      <c r="AB41" s="88"/>
      <c r="AC41" s="52" t="s">
        <v>32</v>
      </c>
      <c r="AD41" s="54" t="s">
        <v>32</v>
      </c>
      <c r="AE41" s="49" t="s">
        <v>32</v>
      </c>
      <c r="AF41" s="54">
        <f t="shared" si="13"/>
        <v>0</v>
      </c>
      <c r="AG41" s="49" t="s">
        <v>32</v>
      </c>
      <c r="AH41" s="90" t="s">
        <v>32</v>
      </c>
      <c r="AI41" s="88"/>
    </row>
    <row r="42" spans="1:35" s="45" customFormat="1" ht="94.5" x14ac:dyDescent="0.25">
      <c r="A42" s="37" t="s">
        <v>75</v>
      </c>
      <c r="B42" s="38" t="s">
        <v>76</v>
      </c>
      <c r="C42" s="39" t="s">
        <v>31</v>
      </c>
      <c r="D42" s="40" t="s">
        <v>32</v>
      </c>
      <c r="E42" s="40" t="s">
        <v>32</v>
      </c>
      <c r="F42" s="40" t="s">
        <v>32</v>
      </c>
      <c r="G42" s="40" t="s">
        <v>32</v>
      </c>
      <c r="H42" s="40" t="s">
        <v>32</v>
      </c>
      <c r="I42" s="40" t="s">
        <v>32</v>
      </c>
      <c r="J42" s="40">
        <f t="shared" si="12"/>
        <v>0</v>
      </c>
      <c r="K42" s="40" t="s">
        <v>32</v>
      </c>
      <c r="L42" s="44"/>
      <c r="M42" s="40" t="s">
        <v>32</v>
      </c>
      <c r="N42" s="44"/>
      <c r="O42" s="40" t="s">
        <v>32</v>
      </c>
      <c r="P42" s="44"/>
      <c r="Q42" s="40" t="s">
        <v>32</v>
      </c>
      <c r="R42" s="44"/>
      <c r="S42" s="40" t="s">
        <v>32</v>
      </c>
      <c r="T42" s="44"/>
      <c r="U42" s="40" t="s">
        <v>32</v>
      </c>
      <c r="V42" s="44"/>
      <c r="W42" s="40" t="s">
        <v>32</v>
      </c>
      <c r="X42" s="44"/>
      <c r="Y42" s="40" t="s">
        <v>32</v>
      </c>
      <c r="Z42" s="44"/>
      <c r="AA42" s="40" t="s">
        <v>32</v>
      </c>
      <c r="AB42" s="44"/>
      <c r="AC42" s="83" t="s">
        <v>32</v>
      </c>
      <c r="AD42" s="83" t="s">
        <v>32</v>
      </c>
      <c r="AE42" s="84" t="s">
        <v>32</v>
      </c>
      <c r="AF42" s="83">
        <f t="shared" si="13"/>
        <v>0</v>
      </c>
      <c r="AG42" s="84" t="s">
        <v>32</v>
      </c>
      <c r="AH42" s="85" t="s">
        <v>32</v>
      </c>
      <c r="AI42" s="44"/>
    </row>
    <row r="43" spans="1:35" s="91" customFormat="1" ht="78.75" x14ac:dyDescent="0.25">
      <c r="A43" s="92" t="s">
        <v>77</v>
      </c>
      <c r="B43" s="47" t="s">
        <v>78</v>
      </c>
      <c r="C43" s="87" t="s">
        <v>31</v>
      </c>
      <c r="D43" s="52" t="s">
        <v>32</v>
      </c>
      <c r="E43" s="52" t="s">
        <v>32</v>
      </c>
      <c r="F43" s="52" t="s">
        <v>32</v>
      </c>
      <c r="G43" s="52" t="s">
        <v>32</v>
      </c>
      <c r="H43" s="52" t="s">
        <v>32</v>
      </c>
      <c r="I43" s="52" t="s">
        <v>32</v>
      </c>
      <c r="J43" s="52">
        <f t="shared" si="12"/>
        <v>0</v>
      </c>
      <c r="K43" s="52" t="s">
        <v>32</v>
      </c>
      <c r="L43" s="88"/>
      <c r="M43" s="52" t="s">
        <v>32</v>
      </c>
      <c r="N43" s="88"/>
      <c r="O43" s="52" t="s">
        <v>32</v>
      </c>
      <c r="P43" s="88"/>
      <c r="Q43" s="52" t="s">
        <v>32</v>
      </c>
      <c r="R43" s="88"/>
      <c r="S43" s="52" t="s">
        <v>32</v>
      </c>
      <c r="T43" s="88"/>
      <c r="U43" s="52" t="s">
        <v>32</v>
      </c>
      <c r="V43" s="88"/>
      <c r="W43" s="52" t="s">
        <v>32</v>
      </c>
      <c r="X43" s="88"/>
      <c r="Y43" s="52" t="s">
        <v>32</v>
      </c>
      <c r="Z43" s="88"/>
      <c r="AA43" s="52" t="s">
        <v>32</v>
      </c>
      <c r="AB43" s="88"/>
      <c r="AC43" s="54" t="s">
        <v>32</v>
      </c>
      <c r="AD43" s="54">
        <v>0</v>
      </c>
      <c r="AE43" s="49" t="s">
        <v>32</v>
      </c>
      <c r="AF43" s="54">
        <f t="shared" si="13"/>
        <v>0</v>
      </c>
      <c r="AG43" s="49" t="s">
        <v>32</v>
      </c>
      <c r="AH43" s="90" t="s">
        <v>32</v>
      </c>
      <c r="AI43" s="88"/>
    </row>
    <row r="44" spans="1:35" s="91" customFormat="1" ht="78.75" x14ac:dyDescent="0.25">
      <c r="A44" s="92" t="s">
        <v>79</v>
      </c>
      <c r="B44" s="47" t="s">
        <v>80</v>
      </c>
      <c r="C44" s="87" t="s">
        <v>31</v>
      </c>
      <c r="D44" s="52" t="s">
        <v>32</v>
      </c>
      <c r="E44" s="52" t="s">
        <v>32</v>
      </c>
      <c r="F44" s="52" t="s">
        <v>32</v>
      </c>
      <c r="G44" s="52" t="s">
        <v>32</v>
      </c>
      <c r="H44" s="93">
        <f>H45</f>
        <v>35.216999999999999</v>
      </c>
      <c r="I44" s="93" t="s">
        <v>32</v>
      </c>
      <c r="J44" s="93">
        <f>J45</f>
        <v>35.216999999999999</v>
      </c>
      <c r="K44" s="93" t="s">
        <v>32</v>
      </c>
      <c r="L44" s="93">
        <f>L45</f>
        <v>0</v>
      </c>
      <c r="M44" s="93" t="s">
        <v>32</v>
      </c>
      <c r="N44" s="93">
        <f>N45</f>
        <v>0</v>
      </c>
      <c r="O44" s="93" t="s">
        <v>32</v>
      </c>
      <c r="P44" s="93">
        <f>P45</f>
        <v>0</v>
      </c>
      <c r="Q44" s="93" t="s">
        <v>32</v>
      </c>
      <c r="R44" s="93">
        <f>R45</f>
        <v>0</v>
      </c>
      <c r="S44" s="93" t="s">
        <v>32</v>
      </c>
      <c r="T44" s="93">
        <f>T45</f>
        <v>0</v>
      </c>
      <c r="U44" s="93" t="s">
        <v>32</v>
      </c>
      <c r="V44" s="93">
        <f>V45</f>
        <v>0</v>
      </c>
      <c r="W44" s="93" t="s">
        <v>32</v>
      </c>
      <c r="X44" s="93">
        <f>X45</f>
        <v>0</v>
      </c>
      <c r="Y44" s="93" t="s">
        <v>32</v>
      </c>
      <c r="Z44" s="93">
        <f>Z45</f>
        <v>35.216999999999999</v>
      </c>
      <c r="AA44" s="93" t="s">
        <v>32</v>
      </c>
      <c r="AB44" s="93">
        <f>AB45</f>
        <v>0</v>
      </c>
      <c r="AC44" s="54" t="s">
        <v>32</v>
      </c>
      <c r="AD44" s="54">
        <f>H44-L44</f>
        <v>35.216999999999999</v>
      </c>
      <c r="AE44" s="49" t="s">
        <v>32</v>
      </c>
      <c r="AF44" s="54">
        <f>P44-N44</f>
        <v>0</v>
      </c>
      <c r="AG44" s="49" t="s">
        <v>32</v>
      </c>
      <c r="AH44" s="90">
        <v>0</v>
      </c>
      <c r="AI44" s="88"/>
    </row>
    <row r="45" spans="1:35" s="36" customFormat="1" ht="47.25" x14ac:dyDescent="0.25">
      <c r="A45" s="28" t="s">
        <v>81</v>
      </c>
      <c r="B45" s="29" t="s">
        <v>82</v>
      </c>
      <c r="C45" s="30" t="s">
        <v>31</v>
      </c>
      <c r="D45" s="31" t="s">
        <v>32</v>
      </c>
      <c r="E45" s="31" t="s">
        <v>32</v>
      </c>
      <c r="F45" s="31" t="s">
        <v>32</v>
      </c>
      <c r="G45" s="31" t="s">
        <v>32</v>
      </c>
      <c r="H45" s="94">
        <f t="shared" ref="H45:Q46" si="14">H46</f>
        <v>35.216999999999999</v>
      </c>
      <c r="I45" s="94" t="str">
        <f t="shared" si="14"/>
        <v>нд</v>
      </c>
      <c r="J45" s="94">
        <f t="shared" si="14"/>
        <v>35.216999999999999</v>
      </c>
      <c r="K45" s="94" t="str">
        <f t="shared" si="14"/>
        <v>нд</v>
      </c>
      <c r="L45" s="94">
        <f t="shared" si="14"/>
        <v>0</v>
      </c>
      <c r="M45" s="94" t="str">
        <f t="shared" si="14"/>
        <v>нд</v>
      </c>
      <c r="N45" s="94">
        <f t="shared" si="14"/>
        <v>0</v>
      </c>
      <c r="O45" s="94" t="str">
        <f t="shared" si="14"/>
        <v>нд</v>
      </c>
      <c r="P45" s="94">
        <f t="shared" si="14"/>
        <v>0</v>
      </c>
      <c r="Q45" s="94" t="str">
        <f t="shared" si="14"/>
        <v>нд</v>
      </c>
      <c r="R45" s="94">
        <f t="shared" ref="R45:AA46" si="15">R46</f>
        <v>0</v>
      </c>
      <c r="S45" s="94" t="str">
        <f t="shared" si="15"/>
        <v>нд</v>
      </c>
      <c r="T45" s="94">
        <f t="shared" si="15"/>
        <v>0</v>
      </c>
      <c r="U45" s="94" t="str">
        <f t="shared" si="15"/>
        <v>нд</v>
      </c>
      <c r="V45" s="94">
        <f t="shared" si="15"/>
        <v>0</v>
      </c>
      <c r="W45" s="94" t="str">
        <f t="shared" si="15"/>
        <v>нд</v>
      </c>
      <c r="X45" s="94">
        <f t="shared" si="15"/>
        <v>0</v>
      </c>
      <c r="Y45" s="94" t="str">
        <f t="shared" si="15"/>
        <v>нд</v>
      </c>
      <c r="Z45" s="94">
        <f t="shared" si="15"/>
        <v>35.216999999999999</v>
      </c>
      <c r="AA45" s="94" t="str">
        <f t="shared" si="15"/>
        <v>нд</v>
      </c>
      <c r="AB45" s="94">
        <f t="shared" ref="AB45:AB46" si="16">AB46</f>
        <v>0</v>
      </c>
      <c r="AC45" s="33" t="s">
        <v>32</v>
      </c>
      <c r="AD45" s="95">
        <f>H45-L45</f>
        <v>35.216999999999999</v>
      </c>
      <c r="AE45" s="96" t="s">
        <v>32</v>
      </c>
      <c r="AF45" s="95">
        <f>AF46</f>
        <v>0</v>
      </c>
      <c r="AG45" s="96" t="s">
        <v>32</v>
      </c>
      <c r="AH45" s="97">
        <v>0</v>
      </c>
      <c r="AI45" s="35"/>
    </row>
    <row r="46" spans="1:35" s="45" customFormat="1" ht="78.75" x14ac:dyDescent="0.25">
      <c r="A46" s="37" t="s">
        <v>83</v>
      </c>
      <c r="B46" s="38" t="s">
        <v>84</v>
      </c>
      <c r="C46" s="39" t="s">
        <v>31</v>
      </c>
      <c r="D46" s="40" t="s">
        <v>32</v>
      </c>
      <c r="E46" s="40" t="s">
        <v>32</v>
      </c>
      <c r="F46" s="40" t="s">
        <v>32</v>
      </c>
      <c r="G46" s="40" t="s">
        <v>32</v>
      </c>
      <c r="H46" s="98">
        <f t="shared" si="14"/>
        <v>35.216999999999999</v>
      </c>
      <c r="I46" s="98" t="str">
        <f t="shared" si="14"/>
        <v>нд</v>
      </c>
      <c r="J46" s="98">
        <f t="shared" si="14"/>
        <v>35.216999999999999</v>
      </c>
      <c r="K46" s="98" t="str">
        <f t="shared" si="14"/>
        <v>нд</v>
      </c>
      <c r="L46" s="98">
        <f t="shared" si="14"/>
        <v>0</v>
      </c>
      <c r="M46" s="98" t="str">
        <f t="shared" si="14"/>
        <v>нд</v>
      </c>
      <c r="N46" s="98">
        <f t="shared" si="14"/>
        <v>0</v>
      </c>
      <c r="O46" s="98" t="str">
        <f t="shared" si="14"/>
        <v>нд</v>
      </c>
      <c r="P46" s="98">
        <f t="shared" si="14"/>
        <v>0</v>
      </c>
      <c r="Q46" s="98" t="str">
        <f t="shared" si="14"/>
        <v>нд</v>
      </c>
      <c r="R46" s="98">
        <f t="shared" si="15"/>
        <v>0</v>
      </c>
      <c r="S46" s="98" t="str">
        <f t="shared" si="15"/>
        <v>нд</v>
      </c>
      <c r="T46" s="98">
        <f t="shared" si="15"/>
        <v>0</v>
      </c>
      <c r="U46" s="98" t="str">
        <f t="shared" si="15"/>
        <v>нд</v>
      </c>
      <c r="V46" s="98">
        <f t="shared" si="15"/>
        <v>0</v>
      </c>
      <c r="W46" s="98" t="str">
        <f t="shared" si="15"/>
        <v>нд</v>
      </c>
      <c r="X46" s="98">
        <f t="shared" si="15"/>
        <v>0</v>
      </c>
      <c r="Y46" s="98" t="str">
        <f t="shared" si="15"/>
        <v>нд</v>
      </c>
      <c r="Z46" s="98">
        <f t="shared" si="15"/>
        <v>35.216999999999999</v>
      </c>
      <c r="AA46" s="98" t="str">
        <f t="shared" si="15"/>
        <v>нд</v>
      </c>
      <c r="AB46" s="98">
        <f t="shared" si="16"/>
        <v>0</v>
      </c>
      <c r="AC46" s="42" t="s">
        <v>32</v>
      </c>
      <c r="AD46" s="83">
        <f>H46-L46</f>
        <v>35.216999999999999</v>
      </c>
      <c r="AE46" s="84" t="s">
        <v>32</v>
      </c>
      <c r="AF46" s="83">
        <f>AF47</f>
        <v>0</v>
      </c>
      <c r="AG46" s="84" t="s">
        <v>32</v>
      </c>
      <c r="AH46" s="85">
        <v>0</v>
      </c>
      <c r="AI46" s="44"/>
    </row>
    <row r="47" spans="1:35" s="91" customFormat="1" ht="31.5" x14ac:dyDescent="0.25">
      <c r="A47" s="52" t="s">
        <v>83</v>
      </c>
      <c r="B47" s="47" t="s">
        <v>85</v>
      </c>
      <c r="C47" s="52"/>
      <c r="D47" s="52" t="s">
        <v>32</v>
      </c>
      <c r="E47" s="52" t="s">
        <v>32</v>
      </c>
      <c r="F47" s="52" t="s">
        <v>32</v>
      </c>
      <c r="G47" s="52" t="s">
        <v>32</v>
      </c>
      <c r="H47" s="50">
        <f>H48+H49</f>
        <v>35.216999999999999</v>
      </c>
      <c r="I47" s="50" t="s">
        <v>32</v>
      </c>
      <c r="J47" s="50">
        <f>N47+R47+V47+Z47</f>
        <v>35.216999999999999</v>
      </c>
      <c r="K47" s="52" t="s">
        <v>32</v>
      </c>
      <c r="L47" s="99">
        <f>L48+L49</f>
        <v>0</v>
      </c>
      <c r="M47" s="52" t="s">
        <v>32</v>
      </c>
      <c r="N47" s="89">
        <f>N48+N49</f>
        <v>0</v>
      </c>
      <c r="O47" s="52" t="s">
        <v>32</v>
      </c>
      <c r="P47" s="89">
        <f>P48+P49</f>
        <v>0</v>
      </c>
      <c r="Q47" s="52" t="s">
        <v>32</v>
      </c>
      <c r="R47" s="89">
        <f>R48+R49</f>
        <v>0</v>
      </c>
      <c r="S47" s="52" t="s">
        <v>32</v>
      </c>
      <c r="T47" s="89">
        <f>T48+T49</f>
        <v>0</v>
      </c>
      <c r="U47" s="52" t="s">
        <v>32</v>
      </c>
      <c r="V47" s="50">
        <f>V48+V49</f>
        <v>0</v>
      </c>
      <c r="W47" s="52" t="s">
        <v>32</v>
      </c>
      <c r="X47" s="99">
        <f>X48+X49</f>
        <v>0</v>
      </c>
      <c r="Y47" s="52" t="s">
        <v>32</v>
      </c>
      <c r="Z47" s="121">
        <f>Z48+Z49</f>
        <v>35.216999999999999</v>
      </c>
      <c r="AA47" s="52" t="s">
        <v>32</v>
      </c>
      <c r="AB47" s="99">
        <f>AB48+AB49</f>
        <v>0</v>
      </c>
      <c r="AC47" s="89" t="s">
        <v>32</v>
      </c>
      <c r="AD47" s="54">
        <f>H47-L47</f>
        <v>35.216999999999999</v>
      </c>
      <c r="AE47" s="49" t="s">
        <v>32</v>
      </c>
      <c r="AF47" s="54">
        <f>P47-N47</f>
        <v>0</v>
      </c>
      <c r="AG47" s="49" t="s">
        <v>32</v>
      </c>
      <c r="AH47" s="55">
        <f>AF47/J47*100</f>
        <v>0</v>
      </c>
      <c r="AI47" s="88"/>
    </row>
    <row r="48" spans="1:35" ht="94.5" x14ac:dyDescent="0.25">
      <c r="A48" s="60" t="s">
        <v>83</v>
      </c>
      <c r="B48" s="58" t="s">
        <v>133</v>
      </c>
      <c r="C48" s="60"/>
      <c r="D48" s="60" t="s">
        <v>32</v>
      </c>
      <c r="E48" s="60" t="s">
        <v>32</v>
      </c>
      <c r="F48" s="60" t="s">
        <v>32</v>
      </c>
      <c r="G48" s="60" t="s">
        <v>32</v>
      </c>
      <c r="H48" s="75">
        <v>15.217000000000001</v>
      </c>
      <c r="I48" s="75" t="s">
        <v>32</v>
      </c>
      <c r="J48" s="75">
        <f>N48+R48+V48+Z48</f>
        <v>15.217000000000001</v>
      </c>
      <c r="K48" s="60" t="s">
        <v>32</v>
      </c>
      <c r="L48" s="75">
        <f>P48+T48+X48+AB48</f>
        <v>0</v>
      </c>
      <c r="M48" s="60" t="s">
        <v>32</v>
      </c>
      <c r="N48" s="80"/>
      <c r="O48" s="60" t="s">
        <v>32</v>
      </c>
      <c r="P48" s="80"/>
      <c r="Q48" s="60" t="s">
        <v>32</v>
      </c>
      <c r="R48" s="80"/>
      <c r="S48" s="60" t="s">
        <v>32</v>
      </c>
      <c r="T48" s="80"/>
      <c r="U48" s="60" t="s">
        <v>32</v>
      </c>
      <c r="V48" s="75"/>
      <c r="W48" s="60" t="s">
        <v>32</v>
      </c>
      <c r="X48" s="75"/>
      <c r="Y48" s="60" t="s">
        <v>32</v>
      </c>
      <c r="Z48" s="80">
        <v>15.217000000000001</v>
      </c>
      <c r="AA48" s="60" t="s">
        <v>32</v>
      </c>
      <c r="AB48" s="80"/>
      <c r="AC48" s="76" t="s">
        <v>32</v>
      </c>
      <c r="AD48" s="63">
        <f t="shared" ref="AD48:AD49" si="17">H48-L48</f>
        <v>15.217000000000001</v>
      </c>
      <c r="AE48" s="10" t="s">
        <v>32</v>
      </c>
      <c r="AF48" s="63">
        <f t="shared" ref="AF48:AF49" si="18">P48-N48</f>
        <v>0</v>
      </c>
      <c r="AG48" s="10" t="s">
        <v>32</v>
      </c>
      <c r="AH48" s="64">
        <f t="shared" ref="AH48:AH49" si="19">AF48/J48*100</f>
        <v>0</v>
      </c>
      <c r="AI48" s="65"/>
    </row>
    <row r="49" spans="1:35" ht="47.25" x14ac:dyDescent="0.25">
      <c r="A49" s="60" t="s">
        <v>83</v>
      </c>
      <c r="B49" s="58" t="s">
        <v>134</v>
      </c>
      <c r="C49" s="60"/>
      <c r="D49" s="60" t="s">
        <v>32</v>
      </c>
      <c r="E49" s="60" t="s">
        <v>32</v>
      </c>
      <c r="F49" s="60" t="s">
        <v>32</v>
      </c>
      <c r="G49" s="60" t="s">
        <v>32</v>
      </c>
      <c r="H49" s="75">
        <v>20</v>
      </c>
      <c r="I49" s="75" t="s">
        <v>32</v>
      </c>
      <c r="J49" s="75">
        <f>N49+R49+V49+Z49</f>
        <v>20</v>
      </c>
      <c r="K49" s="60" t="s">
        <v>32</v>
      </c>
      <c r="L49" s="75">
        <f>P49+T49+X49+AB49</f>
        <v>0</v>
      </c>
      <c r="M49" s="60" t="s">
        <v>32</v>
      </c>
      <c r="N49" s="80"/>
      <c r="O49" s="60" t="s">
        <v>32</v>
      </c>
      <c r="P49" s="80"/>
      <c r="Q49" s="60" t="s">
        <v>32</v>
      </c>
      <c r="R49" s="80"/>
      <c r="S49" s="60" t="s">
        <v>32</v>
      </c>
      <c r="T49" s="80"/>
      <c r="U49" s="60" t="s">
        <v>32</v>
      </c>
      <c r="V49" s="75"/>
      <c r="W49" s="60" t="s">
        <v>32</v>
      </c>
      <c r="X49" s="75"/>
      <c r="Y49" s="60" t="s">
        <v>32</v>
      </c>
      <c r="Z49" s="101">
        <v>20</v>
      </c>
      <c r="AA49" s="60" t="s">
        <v>32</v>
      </c>
      <c r="AB49" s="80"/>
      <c r="AC49" s="76" t="s">
        <v>32</v>
      </c>
      <c r="AD49" s="63">
        <f t="shared" si="17"/>
        <v>20</v>
      </c>
      <c r="AE49" s="10" t="s">
        <v>32</v>
      </c>
      <c r="AF49" s="63">
        <f t="shared" si="18"/>
        <v>0</v>
      </c>
      <c r="AG49" s="10" t="s">
        <v>32</v>
      </c>
      <c r="AH49" s="64">
        <f t="shared" si="19"/>
        <v>0</v>
      </c>
      <c r="AI49" s="65"/>
    </row>
    <row r="50" spans="1:35" s="91" customFormat="1" ht="63" x14ac:dyDescent="0.25">
      <c r="A50" s="92" t="s">
        <v>86</v>
      </c>
      <c r="B50" s="47" t="s">
        <v>87</v>
      </c>
      <c r="C50" s="87" t="s">
        <v>31</v>
      </c>
      <c r="D50" s="52" t="s">
        <v>32</v>
      </c>
      <c r="E50" s="52" t="s">
        <v>32</v>
      </c>
      <c r="F50" s="52" t="s">
        <v>32</v>
      </c>
      <c r="G50" s="52" t="s">
        <v>32</v>
      </c>
      <c r="H50" s="52" t="s">
        <v>32</v>
      </c>
      <c r="I50" s="52" t="s">
        <v>32</v>
      </c>
      <c r="J50" s="52" t="s">
        <v>32</v>
      </c>
      <c r="K50" s="52" t="s">
        <v>32</v>
      </c>
      <c r="L50" s="52" t="s">
        <v>32</v>
      </c>
      <c r="M50" s="52" t="s">
        <v>32</v>
      </c>
      <c r="N50" s="52" t="str">
        <f>N51</f>
        <v>нд</v>
      </c>
      <c r="O50" s="52" t="s">
        <v>32</v>
      </c>
      <c r="P50" s="52" t="str">
        <f>P51</f>
        <v>нд</v>
      </c>
      <c r="Q50" s="52" t="s">
        <v>32</v>
      </c>
      <c r="R50" s="52" t="str">
        <f>R51</f>
        <v>нд</v>
      </c>
      <c r="S50" s="52" t="s">
        <v>32</v>
      </c>
      <c r="T50" s="52" t="str">
        <f>T51</f>
        <v>нд</v>
      </c>
      <c r="U50" s="52" t="s">
        <v>32</v>
      </c>
      <c r="V50" s="52" t="str">
        <f>V51</f>
        <v>нд</v>
      </c>
      <c r="W50" s="52" t="s">
        <v>32</v>
      </c>
      <c r="X50" s="52" t="str">
        <f>X51</f>
        <v>нд</v>
      </c>
      <c r="Y50" s="52" t="s">
        <v>32</v>
      </c>
      <c r="Z50" s="52" t="str">
        <f>Z51</f>
        <v>нд</v>
      </c>
      <c r="AA50" s="52" t="s">
        <v>32</v>
      </c>
      <c r="AB50" s="52" t="s">
        <v>32</v>
      </c>
      <c r="AC50" s="52" t="s">
        <v>32</v>
      </c>
      <c r="AD50" s="52" t="s">
        <v>32</v>
      </c>
      <c r="AE50" s="52" t="s">
        <v>32</v>
      </c>
      <c r="AF50" s="52" t="s">
        <v>32</v>
      </c>
      <c r="AG50" s="52" t="s">
        <v>32</v>
      </c>
      <c r="AH50" s="52" t="s">
        <v>32</v>
      </c>
      <c r="AI50" s="88"/>
    </row>
    <row r="51" spans="1:35" s="45" customFormat="1" ht="47.25" x14ac:dyDescent="0.25">
      <c r="A51" s="37" t="s">
        <v>88</v>
      </c>
      <c r="B51" s="38" t="s">
        <v>89</v>
      </c>
      <c r="C51" s="39" t="s">
        <v>31</v>
      </c>
      <c r="D51" s="40" t="s">
        <v>32</v>
      </c>
      <c r="E51" s="40" t="s">
        <v>32</v>
      </c>
      <c r="F51" s="40" t="s">
        <v>32</v>
      </c>
      <c r="G51" s="40" t="s">
        <v>32</v>
      </c>
      <c r="H51" s="40" t="s">
        <v>32</v>
      </c>
      <c r="I51" s="40" t="s">
        <v>32</v>
      </c>
      <c r="J51" s="40" t="s">
        <v>32</v>
      </c>
      <c r="K51" s="40" t="s">
        <v>32</v>
      </c>
      <c r="L51" s="40" t="s">
        <v>32</v>
      </c>
      <c r="M51" s="40" t="s">
        <v>32</v>
      </c>
      <c r="N51" s="40" t="s">
        <v>32</v>
      </c>
      <c r="O51" s="40" t="s">
        <v>32</v>
      </c>
      <c r="P51" s="40" t="s">
        <v>32</v>
      </c>
      <c r="Q51" s="40" t="s">
        <v>32</v>
      </c>
      <c r="R51" s="40" t="s">
        <v>32</v>
      </c>
      <c r="S51" s="40" t="s">
        <v>32</v>
      </c>
      <c r="T51" s="40" t="s">
        <v>32</v>
      </c>
      <c r="U51" s="40" t="s">
        <v>32</v>
      </c>
      <c r="V51" s="40" t="s">
        <v>32</v>
      </c>
      <c r="W51" s="40" t="s">
        <v>32</v>
      </c>
      <c r="X51" s="40" t="s">
        <v>32</v>
      </c>
      <c r="Y51" s="40" t="s">
        <v>32</v>
      </c>
      <c r="Z51" s="40" t="s">
        <v>32</v>
      </c>
      <c r="AA51" s="40" t="s">
        <v>32</v>
      </c>
      <c r="AB51" s="40" t="s">
        <v>32</v>
      </c>
      <c r="AC51" s="40" t="s">
        <v>32</v>
      </c>
      <c r="AD51" s="40" t="s">
        <v>32</v>
      </c>
      <c r="AE51" s="40" t="s">
        <v>32</v>
      </c>
      <c r="AF51" s="40" t="s">
        <v>32</v>
      </c>
      <c r="AG51" s="40" t="s">
        <v>32</v>
      </c>
      <c r="AH51" s="40" t="s">
        <v>32</v>
      </c>
      <c r="AI51" s="44"/>
    </row>
    <row r="52" spans="1:35" s="19" customFormat="1" ht="31.5" x14ac:dyDescent="0.25">
      <c r="A52" s="20" t="s">
        <v>90</v>
      </c>
      <c r="B52" s="21" t="s">
        <v>91</v>
      </c>
      <c r="C52" s="22" t="s">
        <v>31</v>
      </c>
      <c r="D52" s="68" t="s">
        <v>32</v>
      </c>
      <c r="E52" s="68" t="s">
        <v>32</v>
      </c>
      <c r="F52" s="68" t="s">
        <v>32</v>
      </c>
      <c r="G52" s="68" t="s">
        <v>32</v>
      </c>
      <c r="H52" s="68" t="s">
        <v>32</v>
      </c>
      <c r="I52" s="68" t="s">
        <v>32</v>
      </c>
      <c r="J52" s="68" t="s">
        <v>32</v>
      </c>
      <c r="K52" s="68" t="s">
        <v>32</v>
      </c>
      <c r="L52" s="68" t="s">
        <v>32</v>
      </c>
      <c r="M52" s="68" t="s">
        <v>32</v>
      </c>
      <c r="N52" s="68" t="s">
        <v>32</v>
      </c>
      <c r="O52" s="68" t="s">
        <v>32</v>
      </c>
      <c r="P52" s="68" t="s">
        <v>32</v>
      </c>
      <c r="Q52" s="68" t="s">
        <v>32</v>
      </c>
      <c r="R52" s="68" t="s">
        <v>32</v>
      </c>
      <c r="S52" s="68" t="s">
        <v>32</v>
      </c>
      <c r="T52" s="68" t="s">
        <v>32</v>
      </c>
      <c r="U52" s="68" t="s">
        <v>32</v>
      </c>
      <c r="V52" s="68" t="s">
        <v>32</v>
      </c>
      <c r="W52" s="68" t="s">
        <v>32</v>
      </c>
      <c r="X52" s="68" t="s">
        <v>32</v>
      </c>
      <c r="Y52" s="68" t="s">
        <v>32</v>
      </c>
      <c r="Z52" s="68" t="s">
        <v>32</v>
      </c>
      <c r="AA52" s="68" t="s">
        <v>32</v>
      </c>
      <c r="AB52" s="68" t="s">
        <v>32</v>
      </c>
      <c r="AC52" s="23" t="s">
        <v>32</v>
      </c>
      <c r="AD52" s="23" t="s">
        <v>32</v>
      </c>
      <c r="AE52" s="23" t="s">
        <v>32</v>
      </c>
      <c r="AF52" s="23" t="s">
        <v>32</v>
      </c>
      <c r="AG52" s="23" t="s">
        <v>32</v>
      </c>
      <c r="AH52" s="23" t="s">
        <v>32</v>
      </c>
      <c r="AI52" s="71"/>
    </row>
    <row r="53" spans="1:35" s="19" customFormat="1" ht="47.25" x14ac:dyDescent="0.25">
      <c r="A53" s="20" t="s">
        <v>92</v>
      </c>
      <c r="B53" s="21" t="s">
        <v>93</v>
      </c>
      <c r="C53" s="22" t="s">
        <v>31</v>
      </c>
      <c r="D53" s="68" t="s">
        <v>32</v>
      </c>
      <c r="E53" s="68" t="s">
        <v>32</v>
      </c>
      <c r="F53" s="68" t="s">
        <v>32</v>
      </c>
      <c r="G53" s="68" t="s">
        <v>32</v>
      </c>
      <c r="H53" s="70" t="str">
        <f>H54</f>
        <v>нд</v>
      </c>
      <c r="I53" s="70" t="s">
        <v>32</v>
      </c>
      <c r="J53" s="70" t="s">
        <v>32</v>
      </c>
      <c r="K53" s="70" t="s">
        <v>32</v>
      </c>
      <c r="L53" s="70" t="s">
        <v>32</v>
      </c>
      <c r="M53" s="70" t="s">
        <v>32</v>
      </c>
      <c r="N53" s="70" t="s">
        <v>32</v>
      </c>
      <c r="O53" s="70" t="s">
        <v>32</v>
      </c>
      <c r="P53" s="70" t="s">
        <v>32</v>
      </c>
      <c r="Q53" s="70" t="s">
        <v>32</v>
      </c>
      <c r="R53" s="70" t="s">
        <v>32</v>
      </c>
      <c r="S53" s="70" t="s">
        <v>32</v>
      </c>
      <c r="T53" s="70" t="s">
        <v>32</v>
      </c>
      <c r="U53" s="70" t="s">
        <v>32</v>
      </c>
      <c r="V53" s="70" t="s">
        <v>32</v>
      </c>
      <c r="W53" s="70" t="s">
        <v>32</v>
      </c>
      <c r="X53" s="70" t="s">
        <v>32</v>
      </c>
      <c r="Y53" s="70" t="s">
        <v>32</v>
      </c>
      <c r="Z53" s="70" t="s">
        <v>32</v>
      </c>
      <c r="AA53" s="70" t="s">
        <v>32</v>
      </c>
      <c r="AB53" s="70" t="s">
        <v>32</v>
      </c>
      <c r="AC53" s="70" t="s">
        <v>32</v>
      </c>
      <c r="AD53" s="70" t="s">
        <v>32</v>
      </c>
      <c r="AE53" s="70" t="s">
        <v>32</v>
      </c>
      <c r="AF53" s="70" t="s">
        <v>32</v>
      </c>
      <c r="AG53" s="70" t="s">
        <v>32</v>
      </c>
      <c r="AH53" s="70" t="s">
        <v>32</v>
      </c>
      <c r="AI53" s="71"/>
    </row>
    <row r="54" spans="1:35" s="45" customFormat="1" ht="47.25" x14ac:dyDescent="0.25">
      <c r="A54" s="37" t="s">
        <v>94</v>
      </c>
      <c r="B54" s="38" t="s">
        <v>95</v>
      </c>
      <c r="C54" s="39" t="s">
        <v>31</v>
      </c>
      <c r="D54" s="40" t="s">
        <v>32</v>
      </c>
      <c r="E54" s="40" t="s">
        <v>32</v>
      </c>
      <c r="F54" s="40" t="s">
        <v>32</v>
      </c>
      <c r="G54" s="40" t="s">
        <v>32</v>
      </c>
      <c r="H54" s="100" t="str">
        <f>H55</f>
        <v>нд</v>
      </c>
      <c r="I54" s="100" t="s">
        <v>32</v>
      </c>
      <c r="J54" s="100" t="str">
        <f t="shared" ref="J54:AB54" si="20">J55</f>
        <v>нд</v>
      </c>
      <c r="K54" s="40" t="str">
        <f t="shared" si="20"/>
        <v>нд</v>
      </c>
      <c r="L54" s="100" t="str">
        <f t="shared" si="20"/>
        <v>нд</v>
      </c>
      <c r="M54" s="40" t="str">
        <f t="shared" si="20"/>
        <v>нд</v>
      </c>
      <c r="N54" s="40" t="str">
        <f t="shared" si="20"/>
        <v>нд</v>
      </c>
      <c r="O54" s="40" t="str">
        <f t="shared" si="20"/>
        <v>нд</v>
      </c>
      <c r="P54" s="100" t="str">
        <f t="shared" si="20"/>
        <v>нд</v>
      </c>
      <c r="Q54" s="40" t="str">
        <f t="shared" si="20"/>
        <v>нд</v>
      </c>
      <c r="R54" s="40" t="str">
        <f t="shared" si="20"/>
        <v>нд</v>
      </c>
      <c r="S54" s="40" t="str">
        <f t="shared" si="20"/>
        <v>нд</v>
      </c>
      <c r="T54" s="100" t="str">
        <f t="shared" si="20"/>
        <v>нд</v>
      </c>
      <c r="U54" s="40" t="str">
        <f t="shared" si="20"/>
        <v>нд</v>
      </c>
      <c r="V54" s="40" t="str">
        <f t="shared" si="20"/>
        <v>нд</v>
      </c>
      <c r="W54" s="40" t="str">
        <f t="shared" si="20"/>
        <v>нд</v>
      </c>
      <c r="X54" s="100" t="str">
        <f t="shared" si="20"/>
        <v>нд</v>
      </c>
      <c r="Y54" s="40" t="str">
        <f t="shared" si="20"/>
        <v>нд</v>
      </c>
      <c r="Z54" s="100" t="str">
        <f t="shared" si="20"/>
        <v>нд</v>
      </c>
      <c r="AA54" s="40" t="str">
        <f t="shared" si="20"/>
        <v>нд</v>
      </c>
      <c r="AB54" s="40" t="str">
        <f t="shared" si="20"/>
        <v>нд</v>
      </c>
      <c r="AC54" s="42" t="s">
        <v>32</v>
      </c>
      <c r="AD54" s="83" t="str">
        <f>AD55</f>
        <v>нд</v>
      </c>
      <c r="AE54" s="84" t="s">
        <v>32</v>
      </c>
      <c r="AF54" s="83" t="str">
        <f>AF55</f>
        <v>нд</v>
      </c>
      <c r="AG54" s="84" t="s">
        <v>32</v>
      </c>
      <c r="AH54" s="84" t="s">
        <v>32</v>
      </c>
      <c r="AI54" s="44"/>
    </row>
    <row r="55" spans="1:35" s="19" customFormat="1" ht="47.25" x14ac:dyDescent="0.25">
      <c r="A55" s="20" t="s">
        <v>96</v>
      </c>
      <c r="B55" s="21" t="s">
        <v>97</v>
      </c>
      <c r="C55" s="22"/>
      <c r="D55" s="17" t="s">
        <v>32</v>
      </c>
      <c r="E55" s="17" t="s">
        <v>32</v>
      </c>
      <c r="F55" s="17" t="s">
        <v>32</v>
      </c>
      <c r="G55" s="17" t="s">
        <v>32</v>
      </c>
      <c r="H55" s="17" t="s">
        <v>32</v>
      </c>
      <c r="I55" s="17" t="s">
        <v>32</v>
      </c>
      <c r="J55" s="17" t="s">
        <v>32</v>
      </c>
      <c r="K55" s="17" t="s">
        <v>32</v>
      </c>
      <c r="L55" s="17" t="s">
        <v>32</v>
      </c>
      <c r="M55" s="17" t="s">
        <v>32</v>
      </c>
      <c r="N55" s="17" t="s">
        <v>32</v>
      </c>
      <c r="O55" s="17" t="s">
        <v>32</v>
      </c>
      <c r="P55" s="17" t="s">
        <v>32</v>
      </c>
      <c r="Q55" s="17" t="s">
        <v>32</v>
      </c>
      <c r="R55" s="17" t="s">
        <v>32</v>
      </c>
      <c r="S55" s="17" t="s">
        <v>32</v>
      </c>
      <c r="T55" s="17" t="s">
        <v>32</v>
      </c>
      <c r="U55" s="17" t="s">
        <v>32</v>
      </c>
      <c r="V55" s="17" t="s">
        <v>32</v>
      </c>
      <c r="W55" s="17" t="s">
        <v>32</v>
      </c>
      <c r="X55" s="17" t="s">
        <v>32</v>
      </c>
      <c r="Y55" s="17" t="s">
        <v>32</v>
      </c>
      <c r="Z55" s="17" t="s">
        <v>32</v>
      </c>
      <c r="AA55" s="17" t="s">
        <v>32</v>
      </c>
      <c r="AB55" s="17" t="s">
        <v>32</v>
      </c>
      <c r="AC55" s="17" t="s">
        <v>32</v>
      </c>
      <c r="AD55" s="17" t="s">
        <v>32</v>
      </c>
      <c r="AE55" s="17" t="s">
        <v>32</v>
      </c>
      <c r="AF55" s="17" t="s">
        <v>32</v>
      </c>
      <c r="AG55" s="17" t="s">
        <v>32</v>
      </c>
      <c r="AH55" s="17" t="s">
        <v>32</v>
      </c>
      <c r="AI55" s="71"/>
    </row>
    <row r="56" spans="1:35" s="91" customFormat="1" ht="47.25" x14ac:dyDescent="0.25">
      <c r="A56" s="92" t="s">
        <v>98</v>
      </c>
      <c r="B56" s="47" t="s">
        <v>99</v>
      </c>
      <c r="C56" s="87" t="s">
        <v>31</v>
      </c>
      <c r="D56" s="52" t="s">
        <v>32</v>
      </c>
      <c r="E56" s="52" t="s">
        <v>32</v>
      </c>
      <c r="F56" s="52" t="s">
        <v>32</v>
      </c>
      <c r="G56" s="52" t="s">
        <v>32</v>
      </c>
      <c r="H56" s="52" t="s">
        <v>32</v>
      </c>
      <c r="I56" s="52" t="s">
        <v>32</v>
      </c>
      <c r="J56" s="52" t="s">
        <v>32</v>
      </c>
      <c r="K56" s="52" t="s">
        <v>32</v>
      </c>
      <c r="L56" s="52" t="s">
        <v>32</v>
      </c>
      <c r="M56" s="52" t="s">
        <v>32</v>
      </c>
      <c r="N56" s="52" t="s">
        <v>32</v>
      </c>
      <c r="O56" s="52" t="s">
        <v>32</v>
      </c>
      <c r="P56" s="52" t="s">
        <v>32</v>
      </c>
      <c r="Q56" s="52" t="s">
        <v>32</v>
      </c>
      <c r="R56" s="52" t="s">
        <v>32</v>
      </c>
      <c r="S56" s="52" t="s">
        <v>32</v>
      </c>
      <c r="T56" s="52" t="s">
        <v>32</v>
      </c>
      <c r="U56" s="52" t="s">
        <v>32</v>
      </c>
      <c r="V56" s="52" t="s">
        <v>32</v>
      </c>
      <c r="W56" s="52" t="s">
        <v>32</v>
      </c>
      <c r="X56" s="52" t="s">
        <v>32</v>
      </c>
      <c r="Y56" s="52" t="s">
        <v>32</v>
      </c>
      <c r="Z56" s="52" t="s">
        <v>32</v>
      </c>
      <c r="AA56" s="52" t="s">
        <v>32</v>
      </c>
      <c r="AB56" s="52" t="s">
        <v>32</v>
      </c>
      <c r="AC56" s="52" t="s">
        <v>32</v>
      </c>
      <c r="AD56" s="52" t="s">
        <v>32</v>
      </c>
      <c r="AE56" s="52" t="s">
        <v>32</v>
      </c>
      <c r="AF56" s="52" t="s">
        <v>32</v>
      </c>
      <c r="AG56" s="52" t="s">
        <v>32</v>
      </c>
      <c r="AH56" s="52" t="s">
        <v>32</v>
      </c>
      <c r="AI56" s="88"/>
    </row>
    <row r="57" spans="1:35" s="91" customFormat="1" ht="31.5" x14ac:dyDescent="0.25">
      <c r="A57" s="92" t="s">
        <v>100</v>
      </c>
      <c r="B57" s="47" t="s">
        <v>101</v>
      </c>
      <c r="C57" s="87" t="s">
        <v>31</v>
      </c>
      <c r="D57" s="52" t="s">
        <v>32</v>
      </c>
      <c r="E57" s="52" t="s">
        <v>32</v>
      </c>
      <c r="F57" s="52" t="s">
        <v>32</v>
      </c>
      <c r="G57" s="52" t="s">
        <v>32</v>
      </c>
      <c r="H57" s="52" t="s">
        <v>32</v>
      </c>
      <c r="I57" s="52" t="s">
        <v>32</v>
      </c>
      <c r="J57" s="52" t="s">
        <v>32</v>
      </c>
      <c r="K57" s="52" t="s">
        <v>32</v>
      </c>
      <c r="L57" s="52" t="s">
        <v>32</v>
      </c>
      <c r="M57" s="52" t="s">
        <v>32</v>
      </c>
      <c r="N57" s="52" t="s">
        <v>32</v>
      </c>
      <c r="O57" s="52" t="s">
        <v>32</v>
      </c>
      <c r="P57" s="52" t="s">
        <v>32</v>
      </c>
      <c r="Q57" s="52" t="s">
        <v>32</v>
      </c>
      <c r="R57" s="52" t="s">
        <v>32</v>
      </c>
      <c r="S57" s="52" t="s">
        <v>32</v>
      </c>
      <c r="T57" s="52" t="s">
        <v>32</v>
      </c>
      <c r="U57" s="52" t="s">
        <v>32</v>
      </c>
      <c r="V57" s="52" t="s">
        <v>32</v>
      </c>
      <c r="W57" s="52" t="s">
        <v>32</v>
      </c>
      <c r="X57" s="52" t="s">
        <v>32</v>
      </c>
      <c r="Y57" s="52" t="s">
        <v>32</v>
      </c>
      <c r="Z57" s="52" t="s">
        <v>32</v>
      </c>
      <c r="AA57" s="52" t="s">
        <v>32</v>
      </c>
      <c r="AB57" s="52" t="s">
        <v>32</v>
      </c>
      <c r="AC57" s="89" t="s">
        <v>32</v>
      </c>
      <c r="AD57" s="89" t="s">
        <v>32</v>
      </c>
      <c r="AE57" s="89" t="s">
        <v>32</v>
      </c>
      <c r="AF57" s="89" t="s">
        <v>32</v>
      </c>
      <c r="AG57" s="89" t="s">
        <v>32</v>
      </c>
      <c r="AH57" s="89" t="s">
        <v>32</v>
      </c>
      <c r="AI57" s="88"/>
    </row>
    <row r="58" spans="1:35" s="91" customFormat="1" ht="47.25" x14ac:dyDescent="0.25">
      <c r="A58" s="92" t="s">
        <v>102</v>
      </c>
      <c r="B58" s="47" t="s">
        <v>103</v>
      </c>
      <c r="C58" s="87" t="s">
        <v>31</v>
      </c>
      <c r="D58" s="52" t="s">
        <v>32</v>
      </c>
      <c r="E58" s="52" t="s">
        <v>32</v>
      </c>
      <c r="F58" s="52" t="s">
        <v>32</v>
      </c>
      <c r="G58" s="52" t="s">
        <v>32</v>
      </c>
      <c r="H58" s="52" t="s">
        <v>32</v>
      </c>
      <c r="I58" s="52" t="s">
        <v>32</v>
      </c>
      <c r="J58" s="52" t="s">
        <v>32</v>
      </c>
      <c r="K58" s="52" t="s">
        <v>32</v>
      </c>
      <c r="L58" s="52" t="s">
        <v>32</v>
      </c>
      <c r="M58" s="52" t="s">
        <v>32</v>
      </c>
      <c r="N58" s="52" t="s">
        <v>32</v>
      </c>
      <c r="O58" s="52" t="s">
        <v>32</v>
      </c>
      <c r="P58" s="52" t="s">
        <v>32</v>
      </c>
      <c r="Q58" s="52" t="s">
        <v>32</v>
      </c>
      <c r="R58" s="52" t="s">
        <v>32</v>
      </c>
      <c r="S58" s="52" t="s">
        <v>32</v>
      </c>
      <c r="T58" s="52" t="s">
        <v>32</v>
      </c>
      <c r="U58" s="52" t="s">
        <v>32</v>
      </c>
      <c r="V58" s="52" t="s">
        <v>32</v>
      </c>
      <c r="W58" s="52" t="s">
        <v>32</v>
      </c>
      <c r="X58" s="52" t="s">
        <v>32</v>
      </c>
      <c r="Y58" s="52" t="s">
        <v>32</v>
      </c>
      <c r="Z58" s="52" t="s">
        <v>32</v>
      </c>
      <c r="AA58" s="52" t="s">
        <v>32</v>
      </c>
      <c r="AB58" s="52" t="s">
        <v>32</v>
      </c>
      <c r="AC58" s="89" t="s">
        <v>32</v>
      </c>
      <c r="AD58" s="89" t="s">
        <v>32</v>
      </c>
      <c r="AE58" s="89" t="s">
        <v>32</v>
      </c>
      <c r="AF58" s="89" t="s">
        <v>32</v>
      </c>
      <c r="AG58" s="89" t="s">
        <v>32</v>
      </c>
      <c r="AH58" s="89" t="s">
        <v>32</v>
      </c>
      <c r="AI58" s="88"/>
    </row>
    <row r="59" spans="1:35" s="91" customFormat="1" ht="63" x14ac:dyDescent="0.25">
      <c r="A59" s="92" t="s">
        <v>104</v>
      </c>
      <c r="B59" s="47" t="s">
        <v>105</v>
      </c>
      <c r="C59" s="87" t="s">
        <v>31</v>
      </c>
      <c r="D59" s="52" t="s">
        <v>32</v>
      </c>
      <c r="E59" s="52" t="s">
        <v>32</v>
      </c>
      <c r="F59" s="52" t="s">
        <v>32</v>
      </c>
      <c r="G59" s="52" t="s">
        <v>32</v>
      </c>
      <c r="H59" s="52" t="s">
        <v>32</v>
      </c>
      <c r="I59" s="52" t="s">
        <v>32</v>
      </c>
      <c r="J59" s="52" t="s">
        <v>32</v>
      </c>
      <c r="K59" s="52" t="s">
        <v>32</v>
      </c>
      <c r="L59" s="52" t="s">
        <v>32</v>
      </c>
      <c r="M59" s="52" t="s">
        <v>32</v>
      </c>
      <c r="N59" s="52" t="s">
        <v>32</v>
      </c>
      <c r="O59" s="52" t="s">
        <v>32</v>
      </c>
      <c r="P59" s="52" t="s">
        <v>32</v>
      </c>
      <c r="Q59" s="52" t="s">
        <v>32</v>
      </c>
      <c r="R59" s="52" t="s">
        <v>32</v>
      </c>
      <c r="S59" s="52" t="s">
        <v>32</v>
      </c>
      <c r="T59" s="52" t="s">
        <v>32</v>
      </c>
      <c r="U59" s="52" t="s">
        <v>32</v>
      </c>
      <c r="V59" s="52" t="s">
        <v>32</v>
      </c>
      <c r="W59" s="52" t="s">
        <v>32</v>
      </c>
      <c r="X59" s="52" t="s">
        <v>32</v>
      </c>
      <c r="Y59" s="52" t="s">
        <v>32</v>
      </c>
      <c r="Z59" s="52" t="s">
        <v>32</v>
      </c>
      <c r="AA59" s="52" t="s">
        <v>32</v>
      </c>
      <c r="AB59" s="52" t="s">
        <v>32</v>
      </c>
      <c r="AC59" s="89" t="s">
        <v>32</v>
      </c>
      <c r="AD59" s="89" t="s">
        <v>32</v>
      </c>
      <c r="AE59" s="89" t="s">
        <v>32</v>
      </c>
      <c r="AF59" s="89" t="s">
        <v>32</v>
      </c>
      <c r="AG59" s="89" t="s">
        <v>32</v>
      </c>
      <c r="AH59" s="89" t="s">
        <v>32</v>
      </c>
      <c r="AI59" s="88"/>
    </row>
    <row r="60" spans="1:35" s="91" customFormat="1" ht="63" x14ac:dyDescent="0.25">
      <c r="A60" s="92" t="s">
        <v>106</v>
      </c>
      <c r="B60" s="47" t="s">
        <v>107</v>
      </c>
      <c r="C60" s="87" t="s">
        <v>31</v>
      </c>
      <c r="D60" s="52" t="s">
        <v>32</v>
      </c>
      <c r="E60" s="52" t="s">
        <v>32</v>
      </c>
      <c r="F60" s="52" t="s">
        <v>32</v>
      </c>
      <c r="G60" s="52" t="s">
        <v>32</v>
      </c>
      <c r="H60" s="52" t="s">
        <v>32</v>
      </c>
      <c r="I60" s="52" t="s">
        <v>32</v>
      </c>
      <c r="J60" s="52" t="s">
        <v>32</v>
      </c>
      <c r="K60" s="52" t="s">
        <v>32</v>
      </c>
      <c r="L60" s="52" t="s">
        <v>32</v>
      </c>
      <c r="M60" s="52" t="s">
        <v>32</v>
      </c>
      <c r="N60" s="52" t="s">
        <v>32</v>
      </c>
      <c r="O60" s="52" t="s">
        <v>32</v>
      </c>
      <c r="P60" s="52" t="s">
        <v>32</v>
      </c>
      <c r="Q60" s="52" t="s">
        <v>32</v>
      </c>
      <c r="R60" s="52" t="s">
        <v>32</v>
      </c>
      <c r="S60" s="52" t="s">
        <v>32</v>
      </c>
      <c r="T60" s="52" t="s">
        <v>32</v>
      </c>
      <c r="U60" s="52" t="s">
        <v>32</v>
      </c>
      <c r="V60" s="52" t="s">
        <v>32</v>
      </c>
      <c r="W60" s="52" t="s">
        <v>32</v>
      </c>
      <c r="X60" s="52" t="s">
        <v>32</v>
      </c>
      <c r="Y60" s="52" t="s">
        <v>32</v>
      </c>
      <c r="Z60" s="52" t="s">
        <v>32</v>
      </c>
      <c r="AA60" s="52" t="s">
        <v>32</v>
      </c>
      <c r="AB60" s="52" t="s">
        <v>32</v>
      </c>
      <c r="AC60" s="52" t="s">
        <v>32</v>
      </c>
      <c r="AD60" s="52" t="s">
        <v>32</v>
      </c>
      <c r="AE60" s="52" t="s">
        <v>32</v>
      </c>
      <c r="AF60" s="52" t="s">
        <v>32</v>
      </c>
      <c r="AG60" s="52" t="s">
        <v>32</v>
      </c>
      <c r="AH60" s="52" t="s">
        <v>32</v>
      </c>
      <c r="AI60" s="88"/>
    </row>
    <row r="61" spans="1:35" s="91" customFormat="1" ht="47.25" x14ac:dyDescent="0.25">
      <c r="A61" s="92" t="s">
        <v>108</v>
      </c>
      <c r="B61" s="47" t="s">
        <v>109</v>
      </c>
      <c r="C61" s="87" t="s">
        <v>31</v>
      </c>
      <c r="D61" s="52" t="s">
        <v>32</v>
      </c>
      <c r="E61" s="52" t="s">
        <v>32</v>
      </c>
      <c r="F61" s="52" t="s">
        <v>32</v>
      </c>
      <c r="G61" s="52" t="s">
        <v>32</v>
      </c>
      <c r="H61" s="52" t="s">
        <v>32</v>
      </c>
      <c r="I61" s="52" t="s">
        <v>32</v>
      </c>
      <c r="J61" s="52" t="s">
        <v>32</v>
      </c>
      <c r="K61" s="52" t="s">
        <v>32</v>
      </c>
      <c r="L61" s="52" t="s">
        <v>32</v>
      </c>
      <c r="M61" s="52" t="s">
        <v>32</v>
      </c>
      <c r="N61" s="52" t="s">
        <v>32</v>
      </c>
      <c r="O61" s="52" t="s">
        <v>32</v>
      </c>
      <c r="P61" s="52" t="s">
        <v>32</v>
      </c>
      <c r="Q61" s="52" t="s">
        <v>32</v>
      </c>
      <c r="R61" s="52" t="s">
        <v>32</v>
      </c>
      <c r="S61" s="52" t="s">
        <v>32</v>
      </c>
      <c r="T61" s="52" t="s">
        <v>32</v>
      </c>
      <c r="U61" s="52" t="s">
        <v>32</v>
      </c>
      <c r="V61" s="52" t="s">
        <v>32</v>
      </c>
      <c r="W61" s="52" t="s">
        <v>32</v>
      </c>
      <c r="X61" s="52" t="s">
        <v>32</v>
      </c>
      <c r="Y61" s="52" t="s">
        <v>32</v>
      </c>
      <c r="Z61" s="52" t="s">
        <v>32</v>
      </c>
      <c r="AA61" s="52" t="s">
        <v>32</v>
      </c>
      <c r="AB61" s="52" t="s">
        <v>32</v>
      </c>
      <c r="AC61" s="52" t="s">
        <v>32</v>
      </c>
      <c r="AD61" s="52" t="s">
        <v>32</v>
      </c>
      <c r="AE61" s="52" t="s">
        <v>32</v>
      </c>
      <c r="AF61" s="52" t="s">
        <v>32</v>
      </c>
      <c r="AG61" s="52" t="s">
        <v>32</v>
      </c>
      <c r="AH61" s="52" t="s">
        <v>32</v>
      </c>
      <c r="AI61" s="88"/>
    </row>
    <row r="62" spans="1:35" s="91" customFormat="1" ht="63" x14ac:dyDescent="0.25">
      <c r="A62" s="92" t="s">
        <v>110</v>
      </c>
      <c r="B62" s="47" t="s">
        <v>111</v>
      </c>
      <c r="C62" s="87" t="s">
        <v>31</v>
      </c>
      <c r="D62" s="52" t="s">
        <v>32</v>
      </c>
      <c r="E62" s="52" t="s">
        <v>32</v>
      </c>
      <c r="F62" s="52" t="s">
        <v>32</v>
      </c>
      <c r="G62" s="52" t="s">
        <v>32</v>
      </c>
      <c r="H62" s="52" t="s">
        <v>32</v>
      </c>
      <c r="I62" s="52" t="s">
        <v>32</v>
      </c>
      <c r="J62" s="52" t="s">
        <v>32</v>
      </c>
      <c r="K62" s="52" t="s">
        <v>32</v>
      </c>
      <c r="L62" s="52" t="s">
        <v>32</v>
      </c>
      <c r="M62" s="52" t="s">
        <v>32</v>
      </c>
      <c r="N62" s="52" t="s">
        <v>32</v>
      </c>
      <c r="O62" s="52" t="s">
        <v>32</v>
      </c>
      <c r="P62" s="52" t="s">
        <v>32</v>
      </c>
      <c r="Q62" s="52" t="s">
        <v>32</v>
      </c>
      <c r="R62" s="52" t="s">
        <v>32</v>
      </c>
      <c r="S62" s="52" t="s">
        <v>32</v>
      </c>
      <c r="T62" s="52" t="s">
        <v>32</v>
      </c>
      <c r="U62" s="52" t="s">
        <v>32</v>
      </c>
      <c r="V62" s="52" t="s">
        <v>32</v>
      </c>
      <c r="W62" s="52" t="s">
        <v>32</v>
      </c>
      <c r="X62" s="52" t="s">
        <v>32</v>
      </c>
      <c r="Y62" s="52" t="s">
        <v>32</v>
      </c>
      <c r="Z62" s="52" t="s">
        <v>32</v>
      </c>
      <c r="AA62" s="52" t="s">
        <v>32</v>
      </c>
      <c r="AB62" s="52" t="s">
        <v>32</v>
      </c>
      <c r="AC62" s="52" t="s">
        <v>32</v>
      </c>
      <c r="AD62" s="52" t="s">
        <v>32</v>
      </c>
      <c r="AE62" s="52" t="s">
        <v>32</v>
      </c>
      <c r="AF62" s="52" t="s">
        <v>32</v>
      </c>
      <c r="AG62" s="52" t="s">
        <v>32</v>
      </c>
      <c r="AH62" s="52" t="s">
        <v>32</v>
      </c>
      <c r="AI62" s="88"/>
    </row>
    <row r="63" spans="1:35" s="45" customFormat="1" ht="63" x14ac:dyDescent="0.25">
      <c r="A63" s="37" t="s">
        <v>112</v>
      </c>
      <c r="B63" s="38" t="s">
        <v>113</v>
      </c>
      <c r="C63" s="39" t="s">
        <v>31</v>
      </c>
      <c r="D63" s="40" t="s">
        <v>32</v>
      </c>
      <c r="E63" s="40" t="s">
        <v>32</v>
      </c>
      <c r="F63" s="40" t="s">
        <v>32</v>
      </c>
      <c r="G63" s="40" t="s">
        <v>32</v>
      </c>
      <c r="H63" s="40" t="s">
        <v>32</v>
      </c>
      <c r="I63" s="40" t="s">
        <v>32</v>
      </c>
      <c r="J63" s="40" t="s">
        <v>32</v>
      </c>
      <c r="K63" s="40" t="s">
        <v>32</v>
      </c>
      <c r="L63" s="40" t="s">
        <v>32</v>
      </c>
      <c r="M63" s="40" t="s">
        <v>32</v>
      </c>
      <c r="N63" s="40" t="s">
        <v>32</v>
      </c>
      <c r="O63" s="40" t="s">
        <v>32</v>
      </c>
      <c r="P63" s="40" t="s">
        <v>32</v>
      </c>
      <c r="Q63" s="40" t="s">
        <v>32</v>
      </c>
      <c r="R63" s="40" t="s">
        <v>32</v>
      </c>
      <c r="S63" s="40" t="s">
        <v>32</v>
      </c>
      <c r="T63" s="40" t="s">
        <v>32</v>
      </c>
      <c r="U63" s="40" t="s">
        <v>32</v>
      </c>
      <c r="V63" s="40" t="s">
        <v>32</v>
      </c>
      <c r="W63" s="40" t="s">
        <v>32</v>
      </c>
      <c r="X63" s="40" t="s">
        <v>32</v>
      </c>
      <c r="Y63" s="40" t="s">
        <v>32</v>
      </c>
      <c r="Z63" s="40" t="s">
        <v>32</v>
      </c>
      <c r="AA63" s="40" t="s">
        <v>32</v>
      </c>
      <c r="AB63" s="40" t="s">
        <v>32</v>
      </c>
      <c r="AC63" s="40" t="s">
        <v>32</v>
      </c>
      <c r="AD63" s="40" t="s">
        <v>32</v>
      </c>
      <c r="AE63" s="40" t="s">
        <v>32</v>
      </c>
      <c r="AF63" s="40" t="s">
        <v>32</v>
      </c>
      <c r="AG63" s="40" t="s">
        <v>32</v>
      </c>
      <c r="AH63" s="40" t="s">
        <v>32</v>
      </c>
      <c r="AI63" s="44"/>
    </row>
    <row r="64" spans="1:35" s="91" customFormat="1" ht="31.5" x14ac:dyDescent="0.25">
      <c r="A64" s="92" t="s">
        <v>114</v>
      </c>
      <c r="B64" s="47" t="s">
        <v>115</v>
      </c>
      <c r="C64" s="87" t="s">
        <v>31</v>
      </c>
      <c r="D64" s="52" t="s">
        <v>32</v>
      </c>
      <c r="E64" s="52" t="s">
        <v>32</v>
      </c>
      <c r="F64" s="52" t="s">
        <v>32</v>
      </c>
      <c r="G64" s="52" t="s">
        <v>32</v>
      </c>
      <c r="H64" s="52" t="s">
        <v>32</v>
      </c>
      <c r="I64" s="52" t="s">
        <v>32</v>
      </c>
      <c r="J64" s="52" t="s">
        <v>32</v>
      </c>
      <c r="K64" s="52" t="s">
        <v>32</v>
      </c>
      <c r="L64" s="52" t="s">
        <v>32</v>
      </c>
      <c r="M64" s="52" t="s">
        <v>32</v>
      </c>
      <c r="N64" s="52" t="s">
        <v>32</v>
      </c>
      <c r="O64" s="52" t="s">
        <v>32</v>
      </c>
      <c r="P64" s="52" t="s">
        <v>32</v>
      </c>
      <c r="Q64" s="52" t="s">
        <v>32</v>
      </c>
      <c r="R64" s="52" t="s">
        <v>32</v>
      </c>
      <c r="S64" s="52" t="s">
        <v>32</v>
      </c>
      <c r="T64" s="52" t="s">
        <v>32</v>
      </c>
      <c r="U64" s="52" t="s">
        <v>32</v>
      </c>
      <c r="V64" s="52" t="s">
        <v>32</v>
      </c>
      <c r="W64" s="52" t="s">
        <v>32</v>
      </c>
      <c r="X64" s="52" t="s">
        <v>32</v>
      </c>
      <c r="Y64" s="52" t="s">
        <v>32</v>
      </c>
      <c r="Z64" s="52" t="s">
        <v>32</v>
      </c>
      <c r="AA64" s="52" t="s">
        <v>32</v>
      </c>
      <c r="AB64" s="52" t="s">
        <v>32</v>
      </c>
      <c r="AC64" s="52" t="s">
        <v>32</v>
      </c>
      <c r="AD64" s="52" t="s">
        <v>32</v>
      </c>
      <c r="AE64" s="52" t="s">
        <v>32</v>
      </c>
      <c r="AF64" s="52" t="s">
        <v>32</v>
      </c>
      <c r="AG64" s="52" t="s">
        <v>32</v>
      </c>
      <c r="AH64" s="52" t="s">
        <v>32</v>
      </c>
      <c r="AI64" s="88"/>
    </row>
    <row r="65" spans="1:35" s="108" customFormat="1" ht="47.25" x14ac:dyDescent="0.25">
      <c r="A65" s="103" t="s">
        <v>116</v>
      </c>
      <c r="B65" s="104" t="s">
        <v>117</v>
      </c>
      <c r="C65" s="105" t="s">
        <v>31</v>
      </c>
      <c r="D65" s="106" t="s">
        <v>32</v>
      </c>
      <c r="E65" s="106" t="s">
        <v>32</v>
      </c>
      <c r="F65" s="106" t="s">
        <v>32</v>
      </c>
      <c r="G65" s="106" t="s">
        <v>32</v>
      </c>
      <c r="H65" s="106" t="s">
        <v>32</v>
      </c>
      <c r="I65" s="106" t="s">
        <v>32</v>
      </c>
      <c r="J65" s="106" t="s">
        <v>32</v>
      </c>
      <c r="K65" s="106" t="s">
        <v>32</v>
      </c>
      <c r="L65" s="106" t="s">
        <v>32</v>
      </c>
      <c r="M65" s="106" t="s">
        <v>32</v>
      </c>
      <c r="N65" s="106" t="s">
        <v>32</v>
      </c>
      <c r="O65" s="106" t="s">
        <v>32</v>
      </c>
      <c r="P65" s="106" t="s">
        <v>32</v>
      </c>
      <c r="Q65" s="106" t="s">
        <v>32</v>
      </c>
      <c r="R65" s="106" t="s">
        <v>32</v>
      </c>
      <c r="S65" s="106" t="s">
        <v>32</v>
      </c>
      <c r="T65" s="106" t="s">
        <v>32</v>
      </c>
      <c r="U65" s="106" t="s">
        <v>32</v>
      </c>
      <c r="V65" s="106" t="s">
        <v>32</v>
      </c>
      <c r="W65" s="106" t="s">
        <v>32</v>
      </c>
      <c r="X65" s="106" t="s">
        <v>32</v>
      </c>
      <c r="Y65" s="106" t="s">
        <v>32</v>
      </c>
      <c r="Z65" s="106" t="s">
        <v>32</v>
      </c>
      <c r="AA65" s="106" t="s">
        <v>32</v>
      </c>
      <c r="AB65" s="106" t="s">
        <v>32</v>
      </c>
      <c r="AC65" s="106" t="s">
        <v>32</v>
      </c>
      <c r="AD65" s="106" t="s">
        <v>32</v>
      </c>
      <c r="AE65" s="106" t="s">
        <v>32</v>
      </c>
      <c r="AF65" s="106" t="s">
        <v>32</v>
      </c>
      <c r="AG65" s="106" t="s">
        <v>32</v>
      </c>
      <c r="AH65" s="106" t="s">
        <v>32</v>
      </c>
      <c r="AI65" s="107"/>
    </row>
    <row r="66" spans="1:35" s="114" customFormat="1" ht="63" x14ac:dyDescent="0.25">
      <c r="A66" s="109" t="s">
        <v>118</v>
      </c>
      <c r="B66" s="110" t="s">
        <v>119</v>
      </c>
      <c r="C66" s="111" t="s">
        <v>31</v>
      </c>
      <c r="D66" s="112" t="s">
        <v>32</v>
      </c>
      <c r="E66" s="112" t="s">
        <v>32</v>
      </c>
      <c r="F66" s="112" t="s">
        <v>32</v>
      </c>
      <c r="G66" s="112" t="s">
        <v>32</v>
      </c>
      <c r="H66" s="112" t="s">
        <v>32</v>
      </c>
      <c r="I66" s="112" t="s">
        <v>32</v>
      </c>
      <c r="J66" s="112" t="s">
        <v>32</v>
      </c>
      <c r="K66" s="112" t="s">
        <v>32</v>
      </c>
      <c r="L66" s="112" t="s">
        <v>32</v>
      </c>
      <c r="M66" s="112" t="s">
        <v>32</v>
      </c>
      <c r="N66" s="112" t="s">
        <v>32</v>
      </c>
      <c r="O66" s="112" t="s">
        <v>32</v>
      </c>
      <c r="P66" s="112" t="s">
        <v>32</v>
      </c>
      <c r="Q66" s="112" t="s">
        <v>32</v>
      </c>
      <c r="R66" s="112" t="s">
        <v>32</v>
      </c>
      <c r="S66" s="112" t="s">
        <v>32</v>
      </c>
      <c r="T66" s="112" t="s">
        <v>32</v>
      </c>
      <c r="U66" s="112" t="s">
        <v>32</v>
      </c>
      <c r="V66" s="112" t="s">
        <v>32</v>
      </c>
      <c r="W66" s="112" t="s">
        <v>32</v>
      </c>
      <c r="X66" s="112" t="s">
        <v>32</v>
      </c>
      <c r="Y66" s="112" t="s">
        <v>32</v>
      </c>
      <c r="Z66" s="112" t="s">
        <v>32</v>
      </c>
      <c r="AA66" s="112" t="s">
        <v>32</v>
      </c>
      <c r="AB66" s="112" t="s">
        <v>32</v>
      </c>
      <c r="AC66" s="112" t="s">
        <v>32</v>
      </c>
      <c r="AD66" s="112" t="s">
        <v>32</v>
      </c>
      <c r="AE66" s="112" t="s">
        <v>32</v>
      </c>
      <c r="AF66" s="112" t="s">
        <v>32</v>
      </c>
      <c r="AG66" s="112" t="s">
        <v>32</v>
      </c>
      <c r="AH66" s="112" t="s">
        <v>32</v>
      </c>
      <c r="AI66" s="113"/>
    </row>
    <row r="67" spans="1:35" s="114" customFormat="1" ht="63" x14ac:dyDescent="0.25">
      <c r="A67" s="109" t="s">
        <v>120</v>
      </c>
      <c r="B67" s="110" t="s">
        <v>121</v>
      </c>
      <c r="C67" s="111" t="s">
        <v>31</v>
      </c>
      <c r="D67" s="112" t="s">
        <v>32</v>
      </c>
      <c r="E67" s="112" t="s">
        <v>32</v>
      </c>
      <c r="F67" s="112" t="s">
        <v>32</v>
      </c>
      <c r="G67" s="112" t="s">
        <v>32</v>
      </c>
      <c r="H67" s="112" t="s">
        <v>32</v>
      </c>
      <c r="I67" s="112" t="s">
        <v>32</v>
      </c>
      <c r="J67" s="112" t="s">
        <v>32</v>
      </c>
      <c r="K67" s="112" t="s">
        <v>32</v>
      </c>
      <c r="L67" s="112" t="s">
        <v>32</v>
      </c>
      <c r="M67" s="112" t="s">
        <v>32</v>
      </c>
      <c r="N67" s="112" t="s">
        <v>32</v>
      </c>
      <c r="O67" s="112" t="s">
        <v>32</v>
      </c>
      <c r="P67" s="112" t="s">
        <v>32</v>
      </c>
      <c r="Q67" s="112" t="s">
        <v>32</v>
      </c>
      <c r="R67" s="112" t="s">
        <v>32</v>
      </c>
      <c r="S67" s="112" t="s">
        <v>32</v>
      </c>
      <c r="T67" s="112" t="s">
        <v>32</v>
      </c>
      <c r="U67" s="112" t="s">
        <v>32</v>
      </c>
      <c r="V67" s="112" t="s">
        <v>32</v>
      </c>
      <c r="W67" s="112" t="s">
        <v>32</v>
      </c>
      <c r="X67" s="112" t="s">
        <v>32</v>
      </c>
      <c r="Y67" s="112" t="s">
        <v>32</v>
      </c>
      <c r="Z67" s="112" t="s">
        <v>32</v>
      </c>
      <c r="AA67" s="112" t="s">
        <v>32</v>
      </c>
      <c r="AB67" s="112" t="s">
        <v>32</v>
      </c>
      <c r="AC67" s="112" t="s">
        <v>32</v>
      </c>
      <c r="AD67" s="112" t="s">
        <v>32</v>
      </c>
      <c r="AE67" s="112" t="s">
        <v>32</v>
      </c>
      <c r="AF67" s="112" t="s">
        <v>32</v>
      </c>
      <c r="AG67" s="112" t="s">
        <v>32</v>
      </c>
      <c r="AH67" s="112" t="s">
        <v>32</v>
      </c>
      <c r="AI67" s="113"/>
    </row>
    <row r="68" spans="1:35" s="36" customFormat="1" ht="47.25" x14ac:dyDescent="0.25">
      <c r="A68" s="31" t="s">
        <v>122</v>
      </c>
      <c r="B68" s="29" t="s">
        <v>123</v>
      </c>
      <c r="C68" s="31"/>
      <c r="D68" s="115" t="s">
        <v>32</v>
      </c>
      <c r="E68" s="115" t="s">
        <v>32</v>
      </c>
      <c r="F68" s="115" t="s">
        <v>32</v>
      </c>
      <c r="G68" s="115" t="s">
        <v>32</v>
      </c>
      <c r="H68" s="116">
        <f>H69</f>
        <v>11.603</v>
      </c>
      <c r="I68" s="117" t="s">
        <v>32</v>
      </c>
      <c r="J68" s="116">
        <f>N68+R68+V68+Z68</f>
        <v>11.603</v>
      </c>
      <c r="K68" s="115" t="s">
        <v>32</v>
      </c>
      <c r="L68" s="124">
        <f>P68+T68+X68+AB68</f>
        <v>0</v>
      </c>
      <c r="M68" s="115" t="s">
        <v>32</v>
      </c>
      <c r="N68" s="115"/>
      <c r="O68" s="115" t="s">
        <v>32</v>
      </c>
      <c r="P68" s="124">
        <f>P69</f>
        <v>0</v>
      </c>
      <c r="Q68" s="115" t="s">
        <v>32</v>
      </c>
      <c r="R68" s="115">
        <f>R69</f>
        <v>0</v>
      </c>
      <c r="S68" s="115" t="s">
        <v>32</v>
      </c>
      <c r="T68" s="115">
        <f>T69</f>
        <v>0</v>
      </c>
      <c r="U68" s="115" t="s">
        <v>32</v>
      </c>
      <c r="V68" s="124">
        <f>V69</f>
        <v>0</v>
      </c>
      <c r="W68" s="115" t="s">
        <v>32</v>
      </c>
      <c r="X68" s="123">
        <f>X69</f>
        <v>0</v>
      </c>
      <c r="Y68" s="115" t="s">
        <v>32</v>
      </c>
      <c r="Z68" s="115">
        <f>Z69</f>
        <v>11.603</v>
      </c>
      <c r="AA68" s="115" t="s">
        <v>32</v>
      </c>
      <c r="AB68" s="118">
        <f>AB69</f>
        <v>0</v>
      </c>
      <c r="AC68" s="115" t="s">
        <v>32</v>
      </c>
      <c r="AD68" s="95">
        <f>AD69</f>
        <v>11.603</v>
      </c>
      <c r="AE68" s="96" t="s">
        <v>32</v>
      </c>
      <c r="AF68" s="95">
        <f>AF69</f>
        <v>0</v>
      </c>
      <c r="AG68" s="96" t="s">
        <v>32</v>
      </c>
      <c r="AH68" s="96" t="s">
        <v>32</v>
      </c>
      <c r="AI68" s="35"/>
    </row>
    <row r="69" spans="1:35" x14ac:dyDescent="0.25">
      <c r="A69" s="72" t="s">
        <v>124</v>
      </c>
      <c r="B69" s="58" t="s">
        <v>135</v>
      </c>
      <c r="C69" s="60"/>
      <c r="D69" s="60" t="s">
        <v>32</v>
      </c>
      <c r="E69" s="60" t="s">
        <v>32</v>
      </c>
      <c r="F69" s="60" t="s">
        <v>32</v>
      </c>
      <c r="G69" s="60" t="s">
        <v>32</v>
      </c>
      <c r="H69" s="75">
        <v>11.603</v>
      </c>
      <c r="I69" s="60" t="s">
        <v>32</v>
      </c>
      <c r="J69" s="75">
        <f>N69+R69+V69+Z69</f>
        <v>11.603</v>
      </c>
      <c r="K69" s="60" t="s">
        <v>32</v>
      </c>
      <c r="L69" s="122">
        <f>P69+T69+X69+AB69</f>
        <v>0</v>
      </c>
      <c r="M69" s="60" t="s">
        <v>32</v>
      </c>
      <c r="N69" s="80">
        <v>0</v>
      </c>
      <c r="O69" s="60" t="s">
        <v>32</v>
      </c>
      <c r="P69" s="61">
        <v>0</v>
      </c>
      <c r="Q69" s="60" t="s">
        <v>32</v>
      </c>
      <c r="R69" s="76">
        <v>0</v>
      </c>
      <c r="S69" s="60" t="s">
        <v>32</v>
      </c>
      <c r="T69" s="76">
        <v>0</v>
      </c>
      <c r="U69" s="60" t="s">
        <v>32</v>
      </c>
      <c r="V69" s="76">
        <v>0</v>
      </c>
      <c r="W69" s="60" t="s">
        <v>32</v>
      </c>
      <c r="X69" s="122">
        <v>0</v>
      </c>
      <c r="Y69" s="60" t="s">
        <v>32</v>
      </c>
      <c r="Z69" s="80">
        <v>11.603</v>
      </c>
      <c r="AA69" s="60" t="s">
        <v>32</v>
      </c>
      <c r="AB69" s="122">
        <v>0</v>
      </c>
      <c r="AC69" s="76" t="s">
        <v>32</v>
      </c>
      <c r="AD69" s="63">
        <f>H69-L69</f>
        <v>11.603</v>
      </c>
      <c r="AE69" s="10" t="s">
        <v>32</v>
      </c>
      <c r="AF69" s="63">
        <f>L69-N69-R69-V69</f>
        <v>0</v>
      </c>
      <c r="AG69" s="10" t="s">
        <v>32</v>
      </c>
      <c r="AH69" s="64">
        <f>AF69/J69*100</f>
        <v>0</v>
      </c>
      <c r="AI69" s="65"/>
    </row>
    <row r="70" spans="1:35" s="36" customFormat="1" ht="47.25" x14ac:dyDescent="0.25">
      <c r="A70" s="28" t="s">
        <v>125</v>
      </c>
      <c r="B70" s="120" t="s">
        <v>126</v>
      </c>
      <c r="C70" s="30" t="s">
        <v>31</v>
      </c>
      <c r="D70" s="31" t="s">
        <v>32</v>
      </c>
      <c r="E70" s="31" t="s">
        <v>32</v>
      </c>
      <c r="F70" s="31" t="s">
        <v>32</v>
      </c>
      <c r="G70" s="31" t="s">
        <v>32</v>
      </c>
      <c r="H70" s="31" t="s">
        <v>32</v>
      </c>
      <c r="I70" s="31" t="s">
        <v>32</v>
      </c>
      <c r="J70" s="31" t="s">
        <v>32</v>
      </c>
      <c r="K70" s="31" t="s">
        <v>32</v>
      </c>
      <c r="L70" s="31" t="s">
        <v>32</v>
      </c>
      <c r="M70" s="31" t="s">
        <v>32</v>
      </c>
      <c r="N70" s="31" t="s">
        <v>32</v>
      </c>
      <c r="O70" s="31" t="s">
        <v>32</v>
      </c>
      <c r="P70" s="31" t="s">
        <v>32</v>
      </c>
      <c r="Q70" s="31" t="s">
        <v>32</v>
      </c>
      <c r="R70" s="31" t="s">
        <v>32</v>
      </c>
      <c r="S70" s="31" t="s">
        <v>32</v>
      </c>
      <c r="T70" s="31" t="s">
        <v>32</v>
      </c>
      <c r="U70" s="31" t="s">
        <v>32</v>
      </c>
      <c r="V70" s="31" t="s">
        <v>32</v>
      </c>
      <c r="W70" s="31" t="s">
        <v>32</v>
      </c>
      <c r="X70" s="31" t="s">
        <v>32</v>
      </c>
      <c r="Y70" s="31" t="s">
        <v>32</v>
      </c>
      <c r="Z70" s="31" t="s">
        <v>32</v>
      </c>
      <c r="AA70" s="31" t="s">
        <v>32</v>
      </c>
      <c r="AB70" s="31" t="s">
        <v>32</v>
      </c>
      <c r="AC70" s="33" t="s">
        <v>32</v>
      </c>
      <c r="AD70" s="33" t="s">
        <v>32</v>
      </c>
      <c r="AE70" s="33" t="s">
        <v>32</v>
      </c>
      <c r="AF70" s="33" t="s">
        <v>32</v>
      </c>
      <c r="AG70" s="33" t="s">
        <v>32</v>
      </c>
      <c r="AH70" s="33" t="s">
        <v>32</v>
      </c>
      <c r="AI70" s="35"/>
    </row>
    <row r="71" spans="1:35" s="36" customFormat="1" ht="31.5" x14ac:dyDescent="0.25">
      <c r="A71" s="31" t="s">
        <v>127</v>
      </c>
      <c r="B71" s="120" t="s">
        <v>128</v>
      </c>
      <c r="C71" s="31"/>
      <c r="D71" s="31" t="s">
        <v>32</v>
      </c>
      <c r="E71" s="31" t="s">
        <v>32</v>
      </c>
      <c r="F71" s="31" t="s">
        <v>32</v>
      </c>
      <c r="G71" s="31" t="s">
        <v>32</v>
      </c>
      <c r="H71" s="32">
        <f>H72</f>
        <v>1.5822039999999999</v>
      </c>
      <c r="I71" s="33" t="s">
        <v>32</v>
      </c>
      <c r="J71" s="94">
        <f>N71+R71+V71+Z71</f>
        <v>1.5822039999999999</v>
      </c>
      <c r="K71" s="33" t="s">
        <v>32</v>
      </c>
      <c r="L71" s="94">
        <f>P71+T71+X71+AB71</f>
        <v>0</v>
      </c>
      <c r="M71" s="33" t="s">
        <v>32</v>
      </c>
      <c r="N71" s="94">
        <f t="shared" ref="N71:AB71" si="21">N72</f>
        <v>0.31644099999999997</v>
      </c>
      <c r="O71" s="33" t="str">
        <f t="shared" si="21"/>
        <v>нд</v>
      </c>
      <c r="P71" s="94">
        <f t="shared" si="21"/>
        <v>0</v>
      </c>
      <c r="Q71" s="33" t="str">
        <f t="shared" si="21"/>
        <v>нд</v>
      </c>
      <c r="R71" s="94">
        <f t="shared" si="21"/>
        <v>0.31644099999999997</v>
      </c>
      <c r="S71" s="33" t="str">
        <f t="shared" si="21"/>
        <v>нд</v>
      </c>
      <c r="T71" s="32">
        <f t="shared" si="21"/>
        <v>0</v>
      </c>
      <c r="U71" s="33" t="str">
        <f t="shared" si="21"/>
        <v>нд</v>
      </c>
      <c r="V71" s="32">
        <f t="shared" si="21"/>
        <v>0.474661</v>
      </c>
      <c r="W71" s="33" t="str">
        <f t="shared" si="21"/>
        <v>нд</v>
      </c>
      <c r="X71" s="32">
        <f t="shared" si="21"/>
        <v>0</v>
      </c>
      <c r="Y71" s="33" t="str">
        <f t="shared" si="21"/>
        <v>нд</v>
      </c>
      <c r="Z71" s="32">
        <f t="shared" si="21"/>
        <v>0.474661</v>
      </c>
      <c r="AA71" s="33" t="str">
        <f t="shared" si="21"/>
        <v>нд</v>
      </c>
      <c r="AB71" s="32">
        <f t="shared" si="21"/>
        <v>0</v>
      </c>
      <c r="AC71" s="33" t="s">
        <v>32</v>
      </c>
      <c r="AD71" s="95">
        <f>AD72</f>
        <v>1.5822039999999999</v>
      </c>
      <c r="AE71" s="96" t="s">
        <v>32</v>
      </c>
      <c r="AF71" s="95">
        <f>P71-N71</f>
        <v>-0.31644099999999997</v>
      </c>
      <c r="AG71" s="96" t="s">
        <v>32</v>
      </c>
      <c r="AH71" s="119">
        <v>100</v>
      </c>
      <c r="AI71" s="35"/>
    </row>
    <row r="72" spans="1:35" ht="47.25" x14ac:dyDescent="0.25">
      <c r="A72" s="60" t="s">
        <v>127</v>
      </c>
      <c r="B72" s="58" t="s">
        <v>136</v>
      </c>
      <c r="C72" s="60"/>
      <c r="D72" s="60" t="s">
        <v>32</v>
      </c>
      <c r="E72" s="60" t="s">
        <v>32</v>
      </c>
      <c r="F72" s="60" t="s">
        <v>32</v>
      </c>
      <c r="G72" s="60" t="s">
        <v>32</v>
      </c>
      <c r="H72" s="75">
        <v>1.5822039999999999</v>
      </c>
      <c r="I72" s="60" t="s">
        <v>32</v>
      </c>
      <c r="J72" s="75">
        <f>N72+R72+V72+Z72</f>
        <v>1.5822039999999999</v>
      </c>
      <c r="K72" s="60" t="s">
        <v>32</v>
      </c>
      <c r="L72" s="75">
        <f>P72+T72+X72+AB72</f>
        <v>0</v>
      </c>
      <c r="M72" s="60" t="s">
        <v>32</v>
      </c>
      <c r="N72" s="75">
        <v>0.31644099999999997</v>
      </c>
      <c r="O72" s="60" t="s">
        <v>32</v>
      </c>
      <c r="P72" s="75">
        <v>0</v>
      </c>
      <c r="Q72" s="60" t="s">
        <v>32</v>
      </c>
      <c r="R72" s="75">
        <v>0.31644099999999997</v>
      </c>
      <c r="S72" s="60" t="s">
        <v>32</v>
      </c>
      <c r="T72" s="75"/>
      <c r="U72" s="60" t="s">
        <v>32</v>
      </c>
      <c r="V72" s="75">
        <v>0.474661</v>
      </c>
      <c r="W72" s="60" t="s">
        <v>32</v>
      </c>
      <c r="X72" s="75"/>
      <c r="Y72" s="60" t="s">
        <v>32</v>
      </c>
      <c r="Z72" s="75">
        <v>0.474661</v>
      </c>
      <c r="AA72" s="60" t="s">
        <v>32</v>
      </c>
      <c r="AB72" s="75"/>
      <c r="AC72" s="76" t="s">
        <v>32</v>
      </c>
      <c r="AD72" s="63">
        <f>H72-L72</f>
        <v>1.5822039999999999</v>
      </c>
      <c r="AE72" s="10" t="s">
        <v>32</v>
      </c>
      <c r="AF72" s="63">
        <f>P72-N72</f>
        <v>-0.31644099999999997</v>
      </c>
      <c r="AG72" s="10" t="s">
        <v>32</v>
      </c>
      <c r="AH72" s="77">
        <f>IF(N72=0," ",(AF72/N72))</f>
        <v>-1</v>
      </c>
      <c r="AI72" s="65" t="s">
        <v>137</v>
      </c>
    </row>
  </sheetData>
  <mergeCells count="35">
    <mergeCell ref="U14:X14"/>
    <mergeCell ref="Y14:AB14"/>
    <mergeCell ref="AE14:AF15"/>
    <mergeCell ref="AG14:A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10:AI10"/>
    <mergeCell ref="A11:AI11"/>
    <mergeCell ref="A12:AI12"/>
    <mergeCell ref="A13:A16"/>
    <mergeCell ref="B13:B16"/>
    <mergeCell ref="C13:C16"/>
    <mergeCell ref="D13:D16"/>
    <mergeCell ref="E13:F15"/>
    <mergeCell ref="G13:H15"/>
    <mergeCell ref="I13:AB13"/>
    <mergeCell ref="AC13:AD14"/>
    <mergeCell ref="AE13:AH13"/>
    <mergeCell ref="AI13:AI16"/>
    <mergeCell ref="I14:L14"/>
    <mergeCell ref="M14:P14"/>
    <mergeCell ref="Q14:T14"/>
    <mergeCell ref="A4:AI4"/>
    <mergeCell ref="A6:AI6"/>
    <mergeCell ref="A7:AI7"/>
    <mergeCell ref="A8:AI8"/>
    <mergeCell ref="A9:AI9"/>
  </mergeCells>
  <printOptions horizontalCentered="1"/>
  <pageMargins left="0.55138888888888904" right="0.39374999999999999" top="0.78749999999999998" bottom="0.78749999999999998" header="0.51180555555555496" footer="0.51180555555555496"/>
  <pageSetup paperSize="8" scale="44" firstPageNumber="0" fitToHeight="0" orientation="landscape" horizontalDpi="300" verticalDpi="30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12 Квартал освоение </vt:lpstr>
      <vt:lpstr>'12 Квартал освоение '!Print_Titles_0</vt:lpstr>
      <vt:lpstr>'12 Квартал освоение '!Заголовки_для_печати</vt:lpstr>
      <vt:lpstr>'12 Квартал освоение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ans</dc:creator>
  <dc:description/>
  <cp:lastModifiedBy>ans</cp:lastModifiedBy>
  <cp:revision>5</cp:revision>
  <cp:lastPrinted>2018-05-07T06:52:01Z</cp:lastPrinted>
  <dcterms:created xsi:type="dcterms:W3CDTF">2017-05-26T06:42:56Z</dcterms:created>
  <dcterms:modified xsi:type="dcterms:W3CDTF">2018-05-11T02:53:27Z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