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Т_1_3" sheetId="1" r:id="rId1"/>
    <sheet name="Т_1_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__SP1">'[1]FES'!#REF!</definedName>
    <definedName name="___SP10">'[1]FES'!#REF!</definedName>
    <definedName name="___SP11">'[1]FES'!#REF!</definedName>
    <definedName name="___SP12">'[1]FES'!#REF!</definedName>
    <definedName name="___SP13">'[1]FES'!#REF!</definedName>
    <definedName name="___SP14">'[1]FES'!#REF!</definedName>
    <definedName name="___SP15">'[1]FES'!#REF!</definedName>
    <definedName name="___SP16">'[1]FES'!#REF!</definedName>
    <definedName name="___SP17">'[1]FES'!#REF!</definedName>
    <definedName name="___SP18">'[1]FES'!#REF!</definedName>
    <definedName name="___SP19">'[1]FES'!#REF!</definedName>
    <definedName name="___SP2">'[1]FES'!#REF!</definedName>
    <definedName name="___SP20">'[1]FES'!#REF!</definedName>
    <definedName name="___SP3">'[1]FES'!#REF!</definedName>
    <definedName name="___SP4">'[1]FES'!#REF!</definedName>
    <definedName name="___SP5">'[1]FES'!#REF!</definedName>
    <definedName name="___SP7">'[1]FES'!#REF!</definedName>
    <definedName name="___SP8">'[1]FES'!#REF!</definedName>
    <definedName name="___SP9">'[1]FES'!#REF!</definedName>
    <definedName name="__SP1">'[1]FES'!#REF!</definedName>
    <definedName name="__SP10">'[1]FES'!#REF!</definedName>
    <definedName name="__SP11">'[1]FES'!#REF!</definedName>
    <definedName name="__SP12">'[1]FES'!#REF!</definedName>
    <definedName name="__SP13">'[1]FES'!#REF!</definedName>
    <definedName name="__SP14">'[1]FES'!#REF!</definedName>
    <definedName name="__SP15">'[1]FES'!#REF!</definedName>
    <definedName name="__SP16">'[1]FES'!#REF!</definedName>
    <definedName name="__SP17">'[1]FES'!#REF!</definedName>
    <definedName name="__SP18">'[1]FES'!#REF!</definedName>
    <definedName name="__SP19">'[1]FES'!#REF!</definedName>
    <definedName name="__SP2">'[1]FES'!#REF!</definedName>
    <definedName name="__SP20">'[1]FES'!#REF!</definedName>
    <definedName name="__SP3">'[1]FES'!#REF!</definedName>
    <definedName name="__SP4">'[1]FES'!#REF!</definedName>
    <definedName name="__SP5">'[1]FES'!#REF!</definedName>
    <definedName name="__SP7">'[1]FES'!#REF!</definedName>
    <definedName name="__SP8">'[1]FES'!#REF!</definedName>
    <definedName name="__SP9">'[1]FES'!#REF!</definedName>
    <definedName name="_1Модуль1_.w">[2]![Модуль1].w</definedName>
    <definedName name="_Cur1">'[3]0'!$C$13</definedName>
    <definedName name="_Cur10">'[3]0'!$C$22</definedName>
    <definedName name="_Cur2">'[3]0'!$C$14</definedName>
    <definedName name="_Cur2121">'[3]Кр.порт'!$O$3</definedName>
    <definedName name="_Cur2122">'[3]Кр.порт'!$P$3</definedName>
    <definedName name="_Cur2161">'[3]Кр.порт'!$O$4</definedName>
    <definedName name="_Cur2162">'[3]Кр.порт'!$P$4</definedName>
    <definedName name="_Cur2221">'[3]Кр.порт'!$O$5</definedName>
    <definedName name="_Cur3">'[3]0'!$C$15</definedName>
    <definedName name="_Cur4">'[3]0'!$C$16</definedName>
    <definedName name="_Cur5">'[3]0'!$C$17</definedName>
    <definedName name="_Cur6">'[3]0'!$C$18</definedName>
    <definedName name="_Cur7">'[3]0'!$C$19</definedName>
    <definedName name="_Cur8">'[3]0'!$C$20</definedName>
    <definedName name="_Cur9">'[3]0'!$C$21</definedName>
    <definedName name="_SP1">'[4]FES'!#REF!</definedName>
    <definedName name="_SP10">'[4]FES'!#REF!</definedName>
    <definedName name="_SP11">'[4]FES'!#REF!</definedName>
    <definedName name="_SP12">'[4]FES'!#REF!</definedName>
    <definedName name="_SP13">'[4]FES'!#REF!</definedName>
    <definedName name="_SP14">'[4]FES'!#REF!</definedName>
    <definedName name="_SP15">'[4]FES'!#REF!</definedName>
    <definedName name="_SP16">'[4]FES'!#REF!</definedName>
    <definedName name="_SP17">'[4]FES'!#REF!</definedName>
    <definedName name="_SP18">'[4]FES'!#REF!</definedName>
    <definedName name="_SP19">'[4]FES'!#REF!</definedName>
    <definedName name="_SP2">'[4]FES'!#REF!</definedName>
    <definedName name="_SP20">'[4]FES'!#REF!</definedName>
    <definedName name="_SP3">'[4]FES'!#REF!</definedName>
    <definedName name="_SP4">'[4]FES'!#REF!</definedName>
    <definedName name="_SP5">'[4]FES'!#REF!</definedName>
    <definedName name="_SP7">'[4]FES'!#REF!</definedName>
    <definedName name="_SP8">'[4]FES'!#REF!</definedName>
    <definedName name="_SP9">'[4]FES'!#REF!</definedName>
    <definedName name="a">[2]![Модуль1].w</definedName>
    <definedName name="ActualDate">'[3]0'!$G$7</definedName>
    <definedName name="addDopInf">'[3]Кр.прод.-Приб.'!$B$149</definedName>
    <definedName name="as">[0]!as</definedName>
    <definedName name="asdfasdfasdf">[0]!asdfasdfasdf</definedName>
    <definedName name="BallCred">'[3]Кр.порт'!$L$4</definedName>
    <definedName name="Bank1">'[3]0'!$B$9</definedName>
    <definedName name="Bank2">'[3]0'!$C$9</definedName>
    <definedName name="Bank3">'[3]0'!$D$9</definedName>
    <definedName name="Bank4">'[3]0'!$E$9</definedName>
    <definedName name="Bank5">'[3]0'!$F$9</definedName>
    <definedName name="Bank6">'[3]0'!$G$9</definedName>
    <definedName name="Bank7">'[3]0'!$H$9</definedName>
    <definedName name="Bank8">'[3]0'!$E$10</definedName>
    <definedName name="Bank9">'[3]0'!$F$10</definedName>
    <definedName name="BisDescr">'[3]Кр.прод.-Приб.'!#REF!</definedName>
    <definedName name="cbv">[0]!cbv</definedName>
    <definedName name="cc">[0]!cc</definedName>
    <definedName name="cjv">[0]!cjv</definedName>
    <definedName name="Click_com1">[0]!Click_com1</definedName>
    <definedName name="ClientKind">'[3]Кр.прод.-Приб.'!$B$6</definedName>
    <definedName name="ClientName">'[3]Кр.прод.-Приб.'!$C$6</definedName>
    <definedName name="cmntAgents">'[3]Упр-рын.'!$B$44</definedName>
    <definedName name="cmntBelong">'[3]Недв-Инв'!$A$20</definedName>
    <definedName name="cmntCredHyst">'[3]Кр.порт'!$B$58</definedName>
    <definedName name="cmntDbtDebCred">'[3]Деб-Кред'!$B$62</definedName>
    <definedName name="cmntDebCred">'[3]Деб-Кред'!$B$57</definedName>
    <definedName name="cmntDebts">'[3]Деб-Кред'!$B$77:$L$79</definedName>
    <definedName name="cmntDeliv">'[3]Кр.прод.-Приб.'!#REF!</definedName>
    <definedName name="cmntDelRep">'[3]Упр-рын.'!$B$13</definedName>
    <definedName name="cmntDiver">'[3]Кр.порт'!$B$113</definedName>
    <definedName name="cmntEstFin">'[3]АГРЕГприб'!$C$54</definedName>
    <definedName name="cmntInOut">'[3]АГРЕГбал'!$B$63</definedName>
    <definedName name="cmntInOut1">'[3]Кр.прод.-Приб.'!$B$157</definedName>
    <definedName name="cmntInvest">'[3]Недв-Инв'!$A$33</definedName>
    <definedName name="cmntMainInf">'[3]Кр.прод.-Приб.'!$B$163</definedName>
    <definedName name="cmntMrktStn">'[3]Упр-рын.'!$B$22</definedName>
    <definedName name="cmntOBOR">'[3]Обор-Реал'!$I$34</definedName>
    <definedName name="cmntZabalance">'[3]Кр.порт'!$B$86</definedName>
    <definedName name="cOBORy">'[3]Курсы пересчета'!$45:$51</definedName>
    <definedName name="CompOt">[0]!CompOt</definedName>
    <definedName name="CompRas">[0]!CompRas</definedName>
    <definedName name="CredAlphaDate">'[3]Кр.порт'!$I$4</definedName>
    <definedName name="CredOtherDate">'[3]Кр.порт'!$L$20</definedName>
    <definedName name="Cur0">'[3]0'!$C$12</definedName>
    <definedName name="CurCurr">'[3]0'!$F$7</definedName>
    <definedName name="CurLogIndex">'[3]Протокол расчета'!$J$6</definedName>
    <definedName name="CurLogIndex1">'[3]Протокол расчета'!$U$6</definedName>
    <definedName name="Curr0">'[3]0'!$C$12</definedName>
    <definedName name="Curr1">'[3]0'!$C$7</definedName>
    <definedName name="Curr2">'[3]0'!$D$7</definedName>
    <definedName name="Curr3">'[3]0'!$E$7</definedName>
    <definedName name="CЭ">#REF!</definedName>
    <definedName name="dfdfdd">[0]!dfdfdd</definedName>
    <definedName name="dfsgf">[0]!dfsgf</definedName>
    <definedName name="dga">[0]!dga</definedName>
    <definedName name="Diolog3Ok">[0]!Diolog3Ok</definedName>
    <definedName name="DopBisDescr">'[3]Кр.прод.-Приб.'!$B$19</definedName>
    <definedName name="EstCredAlpha">'[3]Кр.порт'!$D$5</definedName>
    <definedName name="EstCredOther">'[3]Кр.порт'!$D$21</definedName>
    <definedName name="etyietiei">[0]!etyietiei</definedName>
    <definedName name="ew">[0]!ew</definedName>
    <definedName name="FactAddress">'[3]Кр.прод.-Приб.'!$K$6</definedName>
    <definedName name="fdfdfd">[0]!fdfdfd</definedName>
    <definedName name="fg">[0]!fg</definedName>
    <definedName name="FirstBorr">'[3]Деб-Кред'!$B$70</definedName>
    <definedName name="FirstBuyer">'[3]Упр-рын.'!$B$42</definedName>
    <definedName name="FirstCred">'[3]Деб-Кред'!$B$36</definedName>
    <definedName name="FirstCred1">'[3]Кр.порт'!$B$8</definedName>
    <definedName name="FirstCred10">'[3]Кр.порт'!$B$68</definedName>
    <definedName name="FirstCred11">'[3]Кр.порт'!$B$71</definedName>
    <definedName name="FirstCred12">'[3]Кр.порт'!$B$73</definedName>
    <definedName name="FirstCred13">'[3]Кр.порт'!$B$76</definedName>
    <definedName name="FirstCred14">'[3]Кр.порт'!$B$78</definedName>
    <definedName name="FirstCred15">'[3]Кр.порт'!$B$81</definedName>
    <definedName name="FirstCred16">'[3]Кр.порт'!$B$83</definedName>
    <definedName name="FirstCred2">'[3]Кр.порт'!$B$11</definedName>
    <definedName name="FirstCred3">'[3]Кр.порт'!$B$13</definedName>
    <definedName name="FirstCred4">'[3]Кр.порт'!$B$15</definedName>
    <definedName name="FirstCred41">'[3]Кр.порт'!$B$17</definedName>
    <definedName name="FirstCred42">'[3]Кр.порт'!#REF!</definedName>
    <definedName name="FirstCred43">'[3]Кр.порт'!#REF!</definedName>
    <definedName name="FirstCred44">'[3]Кр.порт'!#REF!</definedName>
    <definedName name="FirstCred45">'[3]Кр.порт'!#REF!</definedName>
    <definedName name="FirstCred5">'[3]Кр.порт'!$B$29</definedName>
    <definedName name="FirstCred6">'[3]Кр.порт'!$B$49</definedName>
    <definedName name="FirstCred7">'[3]Кр.порт'!$B$51</definedName>
    <definedName name="FirstCred8">'[3]Кр.порт'!$B$53</definedName>
    <definedName name="FirstCred81">'[3]Кр.порт'!$B$55</definedName>
    <definedName name="FirstCred82">'[3]Кр.порт'!#REF!</definedName>
    <definedName name="FirstCred83">'[3]Кр.порт'!#REF!</definedName>
    <definedName name="FirstCred84">'[3]Кр.порт'!#REF!</definedName>
    <definedName name="FirstCred85">'[3]Кр.порт'!#REF!</definedName>
    <definedName name="FirstCred9">'[3]Кр.порт'!$B$65</definedName>
    <definedName name="FirstDeb">'[3]Деб-Кред'!$B$54</definedName>
    <definedName name="FirstGuarant">'[3]Кр.прод.-Приб.'!#REF!</definedName>
    <definedName name="FirstImInv1">'[3]Недв-Инв'!$A$13</definedName>
    <definedName name="FirstImInv2">'[3]Недв-Инв'!$A$17</definedName>
    <definedName name="FirstImInv3">'[3]Недв-Инв'!$A$19</definedName>
    <definedName name="FirstImInv4">'[3]Недв-Инв'!$A$31</definedName>
    <definedName name="FirstMrkt">'[3]Упр-рын.'!$B$20</definedName>
    <definedName name="FirstOblig">'[3]Деб-Кред'!$B$73</definedName>
    <definedName name="FirstProvider">'[3]Упр-рын.'!$B$35</definedName>
    <definedName name="FirstRep">'[3]Упр-рын.'!$B$8</definedName>
    <definedName name="FirstWarranty">'[3]Кр.прод.-Приб.'!#REF!</definedName>
    <definedName name="FirstZaim">'[3]Деб-Кред'!$B$71</definedName>
    <definedName name="ghg">[0]!ghg</definedName>
    <definedName name="ghjkgfksfhjasd">[0]!ghjkgfksfhjasd</definedName>
    <definedName name="hghjgjgj">[0]!hghjgjgj</definedName>
    <definedName name="Indastr">'[3]Кр.прод.-Приб.'!$C$7</definedName>
    <definedName name="IndxCalc1">'[3]Протокол расчета'!$N$8</definedName>
    <definedName name="INOUT">'[3]Курсы пересчета'!$A$13</definedName>
    <definedName name="IurAddress">'[3]Кр.прод.-Приб.'!$K$7</definedName>
    <definedName name="k">[0]!k</definedName>
    <definedName name="L2B1">'[3]Упр-рын.'!$K$1</definedName>
    <definedName name="L2B1ex">'[3]Упр-рын.'!$O$1</definedName>
    <definedName name="L2B1уч">'[3]Упр-рын.'!$O$1</definedName>
    <definedName name="L2B2">'[3]Упр-рын.'!$K$16</definedName>
    <definedName name="L2B2ex">'[3]Упр-рын.'!$O$16</definedName>
    <definedName name="L2B3">'[3]Упр-рын.'!$K$26</definedName>
    <definedName name="L2B3ex">'[3]Упр-рын.'!$O$26</definedName>
    <definedName name="LastBuyer">'[3]Упр-рын.'!$O$42</definedName>
    <definedName name="LastCred">'[3]Деб-Кред'!$N$36</definedName>
    <definedName name="LastCred1">'[3]Кр.порт'!$L$8</definedName>
    <definedName name="LastCred10">'[3]Кр.порт'!$L$68</definedName>
    <definedName name="LastCred11">'[3]Кр.порт'!$L$71</definedName>
    <definedName name="LastCred12">'[3]Кр.порт'!$L$73</definedName>
    <definedName name="LastCred13">'[3]Кр.порт'!$L$76</definedName>
    <definedName name="LastCred14">'[3]Кр.порт'!$L$78</definedName>
    <definedName name="LastCred15">'[3]Кр.порт'!$L$81</definedName>
    <definedName name="LastCred16">'[3]Кр.порт'!$L$83</definedName>
    <definedName name="LastCred2">'[3]Кр.порт'!$L$11</definedName>
    <definedName name="LastCred3">'[3]Кр.порт'!$L$13</definedName>
    <definedName name="LastCred4">'[3]Кр.порт'!$L$15</definedName>
    <definedName name="LastCred41">'[3]Кр.порт'!$L$17</definedName>
    <definedName name="LastCred42">'[3]Кр.порт'!#REF!</definedName>
    <definedName name="LastCred43">'[3]Кр.порт'!#REF!</definedName>
    <definedName name="LastCred44">'[3]Кр.порт'!#REF!</definedName>
    <definedName name="LastCred45">'[3]Кр.порт'!#REF!</definedName>
    <definedName name="LastCred5">'[3]Кр.порт'!$L$29</definedName>
    <definedName name="LastCred6">'[3]Кр.порт'!$L$49</definedName>
    <definedName name="LastCred7">'[3]Кр.порт'!$L$51</definedName>
    <definedName name="LastCred8">'[3]Кр.порт'!$L$53</definedName>
    <definedName name="LastCred81">'[3]Кр.порт'!$L$55</definedName>
    <definedName name="LastCred82">'[3]Кр.порт'!#REF!</definedName>
    <definedName name="LastCred83">'[3]Кр.порт'!#REF!</definedName>
    <definedName name="LastCred84">'[3]Кр.порт'!#REF!</definedName>
    <definedName name="LastCred85">'[3]Кр.порт'!#REF!</definedName>
    <definedName name="LastCred9">'[3]Кр.порт'!$L$65</definedName>
    <definedName name="LAstDeb">'[3]Деб-Кред'!$N$54</definedName>
    <definedName name="LastGuarant">'[3]Кр.прод.-Приб.'!#REF!</definedName>
    <definedName name="LastImInv1">'[3]Недв-Инв'!$G$13</definedName>
    <definedName name="LastImInv2">'[3]Недв-Инв'!$G$17</definedName>
    <definedName name="LastImInv3">'[3]Недв-Инв'!$G$19</definedName>
    <definedName name="LastImInv4">'[3]Недв-Инв'!$G$31</definedName>
    <definedName name="LastMrkt">'[3]Упр-рын.'!$P$20</definedName>
    <definedName name="LastOblig">'[3]Деб-Кред'!$N$73</definedName>
    <definedName name="LastProvider">'[3]Упр-рын.'!$O$35</definedName>
    <definedName name="LastRep">'[3]Упр-рын.'!$P$8</definedName>
    <definedName name="LastWarranty">'[3]Кр.прод.-Приб.'!#REF!</definedName>
    <definedName name="LastZaim">'[3]Деб-Кред'!$N$71</definedName>
    <definedName name="lklklk">[0]!lklklk</definedName>
    <definedName name="MoneyZoom">'[5]Посл.отчет.дата'!$G$1</definedName>
    <definedName name="nmbm">[0]!nmbm</definedName>
    <definedName name="NSBYT_LIST">'[6]TEHSHEET'!$U$5:$U$10</definedName>
    <definedName name="nv">[0]!nv</definedName>
    <definedName name="Otrasl">'[3]Кр.прод.-Приб.'!$B$7</definedName>
    <definedName name="ProvFit">'[3]Упр-рын.'!$B$28</definedName>
    <definedName name="push5">[0]!push5</definedName>
    <definedName name="Quartal">'[3]0'!$J$32:$K$35</definedName>
    <definedName name="qw">[0]!qw</definedName>
    <definedName name="qwqwwqw">[0]!qwqwwqw</definedName>
    <definedName name="qwsdsd">[0]!qwsdsd</definedName>
    <definedName name="rpChr1">'[3]0'!$C$5</definedName>
    <definedName name="rpChr2">'[3]0'!$D$5</definedName>
    <definedName name="rpChr3">'[3]0'!$E$5</definedName>
    <definedName name="rpChr4">'[3]0'!$F$5</definedName>
    <definedName name="rpChr5">'[3]0'!$G$5</definedName>
    <definedName name="rpCredDate">'[3]Деб-Кред'!$I$38</definedName>
    <definedName name="rpDate1">'[3]0'!$C$4</definedName>
    <definedName name="rpDate2">'[3]0'!$D$4</definedName>
    <definedName name="rpDate3">'[3]0'!$E$4</definedName>
    <definedName name="rpDate4">'[3]0'!$F$4</definedName>
    <definedName name="rpDate5">'[3]0'!$G$4</definedName>
    <definedName name="rpDate6">'[7]0'!$C$4</definedName>
    <definedName name="rpDebtDate">'[3]Деб-Кред'!$H$3</definedName>
    <definedName name="rsdt">[0]!rsdt</definedName>
    <definedName name="rtiroeti">[0]!rtiroeti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sasa">[0]!sasasa</definedName>
    <definedName name="sasf">[0]!sasf</definedName>
    <definedName name="sdhsfj">[0]!sdhsfj</definedName>
    <definedName name="sds">[0]!sds</definedName>
    <definedName name="sfghsfjsfjsf">[0]!sfghsfjsfjsf</definedName>
    <definedName name="sfh">[0]!sfh</definedName>
    <definedName name="sfhsfjsjsj">[0]!sfhsfjsjsj</definedName>
    <definedName name="ss">[0]!ss</definedName>
    <definedName name="teyietuow">[0]!teyietuow</definedName>
    <definedName name="Vostr11">'[3]Кр.порт'!#REF!</definedName>
    <definedName name="Vostr12">'[3]Кр.порт'!#REF!</definedName>
    <definedName name="Vostr13">'[3]Кр.порт'!#REF!</definedName>
    <definedName name="Vostr14">'[3]Кр.порт'!#REF!</definedName>
    <definedName name="Vostr21">'[3]Кр.порт'!#REF!</definedName>
    <definedName name="Vostr22">'[3]Кр.порт'!#REF!</definedName>
    <definedName name="Vostr23">'[3]Кр.порт'!#REF!</definedName>
    <definedName name="Vostr24">'[3]Кр.порт'!#REF!</definedName>
    <definedName name="VostrTitle1">'[3]Кр.порт'!$B$19</definedName>
    <definedName name="VostrTitle2">'[3]Кр.порт'!#REF!</definedName>
    <definedName name="VPU">'[3]Кр.прод.-Приб.'!$B$149</definedName>
    <definedName name="w">[8]!w</definedName>
    <definedName name="wrn.Сравнение._.с._.отраслями." hidden="1">{#N/A,#N/A,TRUE,"Лист1";#N/A,#N/A,TRUE,"Лист2";#N/A,#N/A,TRUE,"Лист3"}</definedName>
    <definedName name="ww">[9]!ww</definedName>
    <definedName name="xcb">[0]!xcb</definedName>
    <definedName name="xvzxv">[0]!xvzxv</definedName>
    <definedName name="yuoryor">[0]!yuoryor</definedName>
    <definedName name="ZabDate">'[3]Кр.порт'!$L$62</definedName>
    <definedName name="ZaimDate">'[3]Деб-Кред'!$H$68</definedName>
    <definedName name="zcb">[0]!zcb</definedName>
    <definedName name="zg">[0]!zg</definedName>
    <definedName name="zoja">[0]!zoja</definedName>
    <definedName name="zxva">[0]!zxva</definedName>
    <definedName name="zxvzxvzxv">[0]!zxvzxvzxv</definedName>
    <definedName name="АААААААА">[0]!АААААААА</definedName>
    <definedName name="ап">[0]!ап</definedName>
    <definedName name="апвар">[0]!апвар</definedName>
    <definedName name="апр">[0]!апр</definedName>
    <definedName name="апро">[0]!апро</definedName>
    <definedName name="Базовые">'[10]Производство электроэнергии'!$A$95</definedName>
    <definedName name="Бюджетные_электроэнергии">'[10]Производство электроэнергии'!$A$111</definedName>
    <definedName name="в">[11]!Выборка_БА_ЖД</definedName>
    <definedName name="в23ё">[0]!в23ё</definedName>
    <definedName name="ва">[0]!ва</definedName>
    <definedName name="ваа">[0]!ваа</definedName>
    <definedName name="вааа">[0]!вааа</definedName>
    <definedName name="вапро">[0]!вапро</definedName>
    <definedName name="вв">[0]!вв</definedName>
    <definedName name="вптыаи">[0]!вптыаи</definedName>
    <definedName name="второй">#REF!</definedName>
    <definedName name="вуув" hidden="1">{#N/A,#N/A,TRUE,"Лист1";#N/A,#N/A,TRUE,"Лист2";#N/A,#N/A,TRUE,"Лист3"}</definedName>
    <definedName name="Выборка_АМТА">[12]!Выборка_АМТА</definedName>
    <definedName name="Выборка_БА_ЖД">[12]!Выборка_БА_ЖД</definedName>
    <definedName name="Выборка_ВСЖД">[12]!Выборка_ВСЖД</definedName>
    <definedName name="Выборка_ЛВРЗ">[12]!Выборка_ЛВРЗ</definedName>
    <definedName name="Выборка_Ливона">[12]!Выборка_Ливона</definedName>
    <definedName name="Выборка_мяспром">[12]!Выборка_мяспром</definedName>
    <definedName name="Выборка_ТАЦИ">[12]!Выборка_ТАЦИ</definedName>
    <definedName name="Выборка_Тимцем">[12]!Выборка_Тимцем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[0]!гш</definedName>
    <definedName name="дд">[0]!дд</definedName>
    <definedName name="дж">[0]!дж</definedName>
    <definedName name="до">[0]!до</definedName>
    <definedName name="ен">[0]!ен</definedName>
    <definedName name="енг">[0]!енг</definedName>
    <definedName name="енег">[0]!енег</definedName>
    <definedName name="жж">[0]!жж</definedName>
    <definedName name="жл">[0]!жл</definedName>
    <definedName name="ЗП1">'[13]Лист13'!$A$2</definedName>
    <definedName name="ЗП2">'[13]Лист13'!$B$2</definedName>
    <definedName name="ЗП3">'[13]Лист13'!$C$2</definedName>
    <definedName name="ЗП4">'[13]Лист13'!$D$2</definedName>
    <definedName name="зх">[0]!зх</definedName>
    <definedName name="й">[0]!й</definedName>
    <definedName name="йй">[0]!йй</definedName>
    <definedName name="имарвге">#REF!</definedName>
    <definedName name="индцкавг98" hidden="1">{#N/A,#N/A,TRUE,"Лист1";#N/A,#N/A,TRUE,"Лист2";#N/A,#N/A,TRUE,"Лист3"}</definedName>
    <definedName name="июль">[0]!июль</definedName>
    <definedName name="к1">#REF!</definedName>
    <definedName name="К110">#REF!</definedName>
    <definedName name="К111">#REF!</definedName>
    <definedName name="К112">#REF!</definedName>
    <definedName name="К113">#REF!</definedName>
    <definedName name="К114">#REF!</definedName>
    <definedName name="К115">#REF!</definedName>
    <definedName name="К116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1">#REF!</definedName>
    <definedName name="К210">#REF!</definedName>
    <definedName name="К211">#REF!</definedName>
    <definedName name="К212">#REF!</definedName>
    <definedName name="К213">#REF!</definedName>
    <definedName name="К214">#REF!</definedName>
    <definedName name="К215">#REF!</definedName>
    <definedName name="К216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31">#REF!</definedName>
    <definedName name="К310">#REF!</definedName>
    <definedName name="К311">#REF!</definedName>
    <definedName name="К312">#REF!</definedName>
    <definedName name="К313">#REF!</definedName>
    <definedName name="К314">#REF!</definedName>
    <definedName name="К315">#REF!</definedName>
    <definedName name="К316">#REF!</definedName>
    <definedName name="К32">#REF!</definedName>
    <definedName name="К33">#REF!</definedName>
    <definedName name="К34">#REF!</definedName>
    <definedName name="К35">#REF!</definedName>
    <definedName name="К36">#REF!</definedName>
    <definedName name="К37">#REF!</definedName>
    <definedName name="К38">#REF!</definedName>
    <definedName name="К39">#REF!</definedName>
    <definedName name="ке">[0]!ке</definedName>
    <definedName name="кен">[0]!кен</definedName>
    <definedName name="кеппппппппппп" hidden="1">{#N/A,#N/A,TRUE,"Лист1";#N/A,#N/A,TRUE,"Лист2";#N/A,#N/A,TRUE,"Лист3"}</definedName>
    <definedName name="кн">[0]!кн</definedName>
    <definedName name="Кнопка5_Щелкнуть">[0]!Кнопка5_Щелкнуть</definedName>
    <definedName name="коэф1">#REF!</definedName>
    <definedName name="коэф2">#REF!</definedName>
    <definedName name="коэф3">#REF!</definedName>
    <definedName name="коэф4">#REF!</definedName>
    <definedName name="куц">[0]!куц</definedName>
    <definedName name="лд">[0]!лд</definedName>
    <definedName name="лж">[0]!лж</definedName>
    <definedName name="лэо">#REF!</definedName>
    <definedName name="м">#REF!</definedName>
    <definedName name="мивопиофупр">#REF!</definedName>
    <definedName name="мир">[0]!мир</definedName>
    <definedName name="Модуль1.w">[14]!Модуль1.w</definedName>
    <definedName name="модуль2">[2]![Модуль1].w</definedName>
    <definedName name="МРО">#REF!</definedName>
    <definedName name="мым">[0]!мым</definedName>
    <definedName name="Население">'[10]Производство электроэнергии'!$A$124</definedName>
    <definedName name="нг">[0]!нг</definedName>
    <definedName name="нгш">[0]!нгш</definedName>
    <definedName name="нет">[0]!нет</definedName>
    <definedName name="Новый" hidden="1">{#N/A,#N/A,TRUE,"Лист1";#N/A,#N/A,TRUE,"Лист2";#N/A,#N/A,TRUE,"Лист3"}</definedName>
    <definedName name="НСРФ">'[15]Регионы'!$A$2:$A$88</definedName>
    <definedName name="одж">[0]!одж</definedName>
    <definedName name="одл">[0]!одл</definedName>
    <definedName name="ож">[0]!ож</definedName>
    <definedName name="ожэ">[0]!ожэ</definedName>
    <definedName name="ол">'[16]даты'!$A$1:$A$5</definedName>
    <definedName name="олд">[0]!олд</definedName>
    <definedName name="оо">[0]!оо</definedName>
    <definedName name="ооо">[0]!ооо</definedName>
    <definedName name="Очистка">[12]!Очистка</definedName>
    <definedName name="первый">#REF!</definedName>
    <definedName name="петя">[0]!петя</definedName>
    <definedName name="по">[0]!по</definedName>
    <definedName name="пр">[0]!пр</definedName>
    <definedName name="правда">[0]!правда</definedName>
    <definedName name="прибыль3" hidden="1">{#N/A,#N/A,TRUE,"Лист1";#N/A,#N/A,TRUE,"Лист2";#N/A,#N/A,TRUE,"Лист3"}</definedName>
    <definedName name="Прочие_электроэнергии">'[10]Производство электроэнергии'!$A$132</definedName>
    <definedName name="прпр">[0]!прпр</definedName>
    <definedName name="прпрп">[0]!прпрп</definedName>
    <definedName name="рис1" hidden="1">{#N/A,#N/A,TRUE,"Лист1";#N/A,#N/A,TRUE,"Лист2";#N/A,#N/A,TRUE,"Лист3"}</definedName>
    <definedName name="ро">[0]!ро</definedName>
    <definedName name="роо" hidden="1">{#N/A,#N/A,TRUE,"Лист1";#N/A,#N/A,TRUE,"Лист2";#N/A,#N/A,TRUE,"Лист3"}</definedName>
    <definedName name="с">[0]!с</definedName>
    <definedName name="сAGRB">'[3]Курсы пересчета'!$A$9</definedName>
    <definedName name="сCRD">'[3]Курсы пересчета'!$C$16</definedName>
    <definedName name="сDBT">'[3]Курсы пересчета'!$C$15</definedName>
    <definedName name="сIMU">'[3]Курсы пересчета'!$C$19</definedName>
    <definedName name="сINV">'[3]Курсы пересчета'!$C$20</definedName>
    <definedName name="сOBOR">'[3]Курсы пересчета'!$22:$43</definedName>
    <definedName name="сVPU">'[3]Курсы пересчета'!$A$5</definedName>
    <definedName name="сZAIM">'[3]Курсы пересчета'!$C$17</definedName>
    <definedName name="сZAIMO">'[3]Курсы пересчета'!$C$18</definedName>
    <definedName name="Свод">[0]!Свод</definedName>
    <definedName name="сент">[0]!сент</definedName>
    <definedName name="сс">[0]!сс</definedName>
    <definedName name="сссс">[0]!сссс</definedName>
    <definedName name="ссы">[0]!ссы</definedName>
    <definedName name="СЭС">#REF!</definedName>
    <definedName name="сяифывкпа">[0]!сяифывкпа</definedName>
    <definedName name="т">[17]!Выборка_АМТА</definedName>
    <definedName name="тд">[0]!тд</definedName>
    <definedName name="тдж">[0]!тдж</definedName>
    <definedName name="те">#REF!</definedName>
    <definedName name="то">[0]!то</definedName>
    <definedName name="тп" hidden="1">{#N/A,#N/A,TRUE,"Лист1";#N/A,#N/A,TRUE,"Лист2";#N/A,#N/A,TRUE,"Лист3"}</definedName>
    <definedName name="третий">#REF!</definedName>
    <definedName name="тэ">[0]!тэ</definedName>
    <definedName name="у">[0]!у</definedName>
    <definedName name="уеуеуеуеку">[0]!уеуеуеуеку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[0]!УФ</definedName>
    <definedName name="УФ49А">[0]!УФ49А</definedName>
    <definedName name="Ф">#REF!</definedName>
    <definedName name="фвап">[0]!фвап</definedName>
    <definedName name="фвапфыпфпфы">[0]!фвапфыпфпфы</definedName>
    <definedName name="фварф">[0]!фварф</definedName>
    <definedName name="фвв">[0]!фвв</definedName>
    <definedName name="февраль3">[0]!февраль3</definedName>
    <definedName name="фывафа">[0]!фывафа</definedName>
    <definedName name="фывафыапф">[0]!фывафыапф</definedName>
    <definedName name="фыы">[0]!фыы</definedName>
    <definedName name="хнх">#REF!</definedName>
    <definedName name="ц">[0]!ц</definedName>
    <definedName name="цу">[0]!цу</definedName>
    <definedName name="цуа">[0]!цуа</definedName>
    <definedName name="ч">[11]!Выборка_АМТА</definedName>
    <definedName name="четвертый">#REF!</definedName>
    <definedName name="шщ">[0]!шщ</definedName>
    <definedName name="шщз">[0]!шщз</definedName>
    <definedName name="щ">[0]!щ</definedName>
    <definedName name="щз">[0]!щз</definedName>
    <definedName name="ыв">[0]!ыв</definedName>
    <definedName name="ыварпйцпр">[0]!ыварпйцпр</definedName>
    <definedName name="ывафыафп">[0]!ывафыафп</definedName>
    <definedName name="ыуаы" hidden="1">{#N/A,#N/A,TRUE,"Лист1";#N/A,#N/A,TRUE,"Лист2";#N/A,#N/A,TRUE,"Лист3"}</definedName>
    <definedName name="ыфв">[0]!ыфв</definedName>
    <definedName name="ыыыы">[0]!ыыыы</definedName>
    <definedName name="ьь">[0]!ьь</definedName>
    <definedName name="эл">#REF!</definedName>
    <definedName name="ЭЛ.ЭНЕРГИЯ">[8]!w</definedName>
    <definedName name="Энергосбыт">[0]!Энергосбыт</definedName>
    <definedName name="Я">#REF!</definedName>
    <definedName name="ясыва">[0]!ясыва</definedName>
  </definedNames>
  <calcPr fullCalcOnLoad="1"/>
</workbook>
</file>

<file path=xl/sharedStrings.xml><?xml version="1.0" encoding="utf-8"?>
<sst xmlns="http://schemas.openxmlformats.org/spreadsheetml/2006/main" count="421" uniqueCount="226">
  <si>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</si>
  <si>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</si>
  <si>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</si>
  <si>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</si>
  <si>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</si>
  <si>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</si>
  <si>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</si>
  <si>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</si>
  <si>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</si>
  <si>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</si>
  <si>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ОАО "Улан-Удэ Энерго"</t>
  </si>
  <si>
    <t>Идентификационный номер налогоплательщика (ИНН):</t>
  </si>
  <si>
    <t>Местонахождение (адрес):</t>
  </si>
  <si>
    <t>г.Улан-Удэ, ул.Жердева, 12</t>
  </si>
  <si>
    <t>Субъект РФ:</t>
  </si>
  <si>
    <t>Республика Бурятия</t>
  </si>
  <si>
    <t>Отчетный период:</t>
  </si>
  <si>
    <t>2012 год</t>
  </si>
  <si>
    <t>№ п/п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</si>
  <si>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</si>
  <si>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</si>
  <si>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</si>
  <si>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</si>
  <si>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</si>
  <si>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</si>
  <si>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</si>
  <si>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</si>
  <si>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</si>
  <si>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</si>
  <si>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распреде-лительным сетям</t>
  </si>
  <si>
    <t>Технологи-ческое присое-динение</t>
  </si>
  <si>
    <t>Прочие виды деятель-ности</t>
  </si>
  <si>
    <t>1.</t>
  </si>
  <si>
    <t>Выручка (нетто) от продажи товаров, продукции, работ, услуг (за минусом налога на добавленную стоимость, акциазов и аналогичных обязательных платежей)</t>
  </si>
  <si>
    <t>тыс. руб.</t>
  </si>
  <si>
    <t>010</t>
  </si>
  <si>
    <t>выручка по начислению</t>
  </si>
  <si>
    <t>2.</t>
  </si>
  <si>
    <t>Себестоимость проданных товаров, продукции, работ, услуг</t>
  </si>
  <si>
    <t>020</t>
  </si>
  <si>
    <t>в соотвествии с учетной политикой предприятия</t>
  </si>
  <si>
    <t>3.</t>
  </si>
  <si>
    <t>Валовая прибыль</t>
  </si>
  <si>
    <t>030</t>
  </si>
  <si>
    <t>4.</t>
  </si>
  <si>
    <t>Коммерческие расходы</t>
  </si>
  <si>
    <t>040</t>
  </si>
  <si>
    <t>5.</t>
  </si>
  <si>
    <t>Управленческие расходы</t>
  </si>
  <si>
    <t>050</t>
  </si>
  <si>
    <t>6.</t>
  </si>
  <si>
    <t>Прибыль (убыток) от продаж</t>
  </si>
  <si>
    <t>060</t>
  </si>
  <si>
    <t>7.1.</t>
  </si>
  <si>
    <t>Проценты к получению</t>
  </si>
  <si>
    <t>070</t>
  </si>
  <si>
    <t>7.2.</t>
  </si>
  <si>
    <t>Проценты к уплате</t>
  </si>
  <si>
    <t>080</t>
  </si>
  <si>
    <t>8.1.</t>
  </si>
  <si>
    <t>Прочие доходы</t>
  </si>
  <si>
    <t>090</t>
  </si>
  <si>
    <t>8.2.</t>
  </si>
  <si>
    <t>Прочие расходы</t>
  </si>
  <si>
    <t>100</t>
  </si>
  <si>
    <t>9.</t>
  </si>
  <si>
    <t>Прибыль до налогообложения</t>
  </si>
  <si>
    <t>110</t>
  </si>
  <si>
    <t>10.</t>
  </si>
  <si>
    <t>Налог на прибыль</t>
  </si>
  <si>
    <t>120</t>
  </si>
  <si>
    <t>11.</t>
  </si>
  <si>
    <t>Чистая прибыль</t>
  </si>
  <si>
    <t>130</t>
  </si>
  <si>
    <t>Справочно: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</si>
  <si>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</si>
  <si>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</si>
  <si>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</si>
  <si>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</si>
  <si>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</si>
  <si>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</si>
  <si>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</si>
  <si>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Генеральный директор</t>
  </si>
  <si>
    <t>А.Н.Тюрюханов</t>
  </si>
  <si>
    <t>(подпись)</t>
  </si>
  <si>
    <t>Главный бухгалтер</t>
  </si>
  <si>
    <t>Л.Н.Лобастова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</si>
  <si>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</si>
  <si>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</si>
  <si>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</si>
  <si>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</si>
  <si>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</si>
  <si>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</si>
  <si>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</si>
  <si>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</si>
  <si>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</si>
  <si>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</si>
  <si>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</si>
  <si>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</si>
  <si>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</si>
  <si>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</si>
  <si>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</si>
  <si>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2.1.</t>
  </si>
  <si>
    <t>Расходы на приобретение сырья и материалов</t>
  </si>
  <si>
    <t>111</t>
  </si>
  <si>
    <t>2.2.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</si>
  <si>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</si>
  <si>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</si>
  <si>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2.2.1.</t>
  </si>
  <si>
    <t>ВН</t>
  </si>
  <si>
    <t>2.2.2.</t>
  </si>
  <si>
    <t>СН1</t>
  </si>
  <si>
    <t>2.2.3.</t>
  </si>
  <si>
    <t>СН2</t>
  </si>
  <si>
    <t>2.2.4.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</si>
  <si>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</si>
  <si>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</si>
  <si>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</si>
  <si>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</si>
  <si>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4.1.</t>
  </si>
  <si>
    <t>Расходы на страхование</t>
  </si>
  <si>
    <t>121</t>
  </si>
  <si>
    <t>4.2.</t>
  </si>
  <si>
    <t>Оплата услуг ОАО "ФСК ЕЭС"</t>
  </si>
  <si>
    <t>122</t>
  </si>
  <si>
    <t>4.3.</t>
  </si>
  <si>
    <t>Оплата услуг по передаче электрической энергии, оказываемых другими сетевыми организациями</t>
  </si>
  <si>
    <t>123</t>
  </si>
  <si>
    <t>4.4.</t>
  </si>
  <si>
    <t>Расходы на ремонт основных средств, выполняемые подрядным способом</t>
  </si>
  <si>
    <t>124</t>
  </si>
  <si>
    <t>Расходы на оплату труда</t>
  </si>
  <si>
    <t>5.1.</t>
  </si>
  <si>
    <t>Управленческий персонал</t>
  </si>
  <si>
    <t>5.2.</t>
  </si>
  <si>
    <t>Специалисты и технические</t>
  </si>
  <si>
    <t>5.3.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</si>
  <si>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</si>
  <si>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</si>
  <si>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</si>
  <si>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, Фонд социального страхования 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</si>
  <si>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</si>
  <si>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7.</t>
  </si>
  <si>
    <t>Амортизация основных средств</t>
  </si>
  <si>
    <t>150</t>
  </si>
  <si>
    <t>8.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</si>
  <si>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</si>
  <si>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</si>
  <si>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</si>
  <si>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</si>
  <si>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</si>
  <si>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</si>
  <si>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</si>
  <si>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</si>
  <si>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</si>
  <si>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</si>
  <si>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</si>
  <si>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12.</t>
  </si>
  <si>
    <t>Расходы, не учитываемые в целях налогообложения прибыли, всего, в том числе (сумма строк 210, 220, 230, 240, 250)</t>
  </si>
  <si>
    <t>200</t>
  </si>
  <si>
    <t>12.1.</t>
  </si>
  <si>
    <t>Возврат заемных средств на цели инвестпрограммы</t>
  </si>
  <si>
    <t>210</t>
  </si>
  <si>
    <t>12.2.</t>
  </si>
  <si>
    <t>Прибыль, направленная на инвестиции</t>
  </si>
  <si>
    <t>220</t>
  </si>
  <si>
    <t>12.3.</t>
  </si>
  <si>
    <t>Прибыль, направленная на выплату дивидендов</t>
  </si>
  <si>
    <t>230</t>
  </si>
  <si>
    <t>12.4.</t>
  </si>
  <si>
    <t>Расходы социального характера из прибыли</t>
  </si>
  <si>
    <t>240</t>
  </si>
  <si>
    <t>12.5.</t>
  </si>
  <si>
    <t>Прочие расходы из прибыли в отчетном периоде</t>
  </si>
  <si>
    <t>250</t>
  </si>
  <si>
    <t>13.</t>
  </si>
  <si>
    <t>Расходы на уплату налога на прибыль</t>
  </si>
  <si>
    <t>300</t>
  </si>
  <si>
    <t>Справочные показатели:</t>
  </si>
  <si>
    <t>14.</t>
  </si>
  <si>
    <t>Из строки 100 прямые расходы</t>
  </si>
  <si>
    <t>400</t>
  </si>
  <si>
    <t>15.</t>
  </si>
  <si>
    <t>Из строки 100 косвенные расходы</t>
  </si>
  <si>
    <t>500</t>
  </si>
  <si>
    <t>16.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</si>
  <si>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</si>
  <si>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</si>
  <si>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17.</t>
  </si>
  <si>
    <t>Расходы на ремонт основных средств (включая арендованные),
всего, в том числе:</t>
  </si>
  <si>
    <t>700</t>
  </si>
  <si>
    <t>17.1.</t>
  </si>
  <si>
    <t>материальные расходы</t>
  </si>
  <si>
    <t>17.2.</t>
  </si>
  <si>
    <t>расходы на оплату труда и выплату страховых</t>
  </si>
  <si>
    <t>17.3.</t>
  </si>
  <si>
    <t>расходы на ремонт основных средств, выполняемый подрядным способом</t>
  </si>
  <si>
    <t>17.4.</t>
  </si>
  <si>
    <t>прочие расходы</t>
  </si>
  <si>
    <t>18.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</si>
  <si>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</si>
  <si>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</si>
  <si>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10"/>
        <rFont val="Times New Roman"/>
        <family val="1"/>
      </rPr>
      <t>*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Полное наименование видов деятельности:</t>
    </r>
  </si>
  <si>
    <r>
      <t>_______</t>
    </r>
    <r>
      <rPr>
        <sz val="10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</si>
  <si>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10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</si>
  <si>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10"/>
        <rFont val="Times New Roman"/>
        <family val="1"/>
      </rPr>
      <t>**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</si>
  <si>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</si>
  <si>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</si>
  <si>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</si>
  <si>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</si>
  <si>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8 (сумма гр. 6 и 7)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</si>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</sst>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#\ ##0.000"/>
    <numFmt numFmtId="170" formatCode="General_)"/>
    <numFmt numFmtId="171" formatCode="##,##0.000"/>
    <numFmt numFmtId="172" formatCode="0.0"/>
  </numFmts>
  <fonts count="70">
    <font>
      <sz val="10"/>
      <name val="Times New Roman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3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b/>
      <sz val="18"/>
      <name val="Arial"/>
      <family val="2"/>
    </font>
    <font>
      <sz val="10"/>
      <name val="Courier Cyr"/>
      <family val="2"/>
    </font>
    <font>
      <sz val="10"/>
      <color indexed="8"/>
      <name val="Arial"/>
      <family val="2"/>
    </font>
    <font>
      <sz val="8"/>
      <name val="Helv"/>
      <family val="0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8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44" fontId="19" fillId="0" borderId="0">
      <alignment/>
      <protection locked="0"/>
    </xf>
    <xf numFmtId="44" fontId="19" fillId="0" borderId="0">
      <alignment/>
      <protection locked="0"/>
    </xf>
    <xf numFmtId="44" fontId="19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19" fillId="0" borderId="1">
      <alignment/>
      <protection locked="0"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169" fontId="23" fillId="0" borderId="0" applyProtection="0">
      <alignment horizontal="justify" vertical="top"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0" fontId="26" fillId="0" borderId="2">
      <alignment/>
      <protection locked="0"/>
    </xf>
    <xf numFmtId="0" fontId="54" fillId="26" borderId="3" applyNumberFormat="0" applyAlignment="0" applyProtection="0"/>
    <xf numFmtId="0" fontId="55" fillId="27" borderId="4" applyNumberFormat="0" applyAlignment="0" applyProtection="0"/>
    <xf numFmtId="0" fontId="56" fillId="27" borderId="3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Border="0">
      <alignment horizontal="center" vertical="center" wrapText="1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8" applyBorder="0">
      <alignment horizontal="center" vertical="center" wrapText="1"/>
      <protection/>
    </xf>
    <xf numFmtId="170" fontId="30" fillId="28" borderId="2">
      <alignment/>
      <protection/>
    </xf>
    <xf numFmtId="4" fontId="31" fillId="29" borderId="9" applyBorder="0">
      <alignment horizontal="right"/>
      <protection/>
    </xf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171" fontId="26" fillId="0" borderId="0" applyFont="0" applyProtection="0">
      <alignment horizontal="right" vertical="center" wrapText="1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32" fillId="0" borderId="0">
      <alignment horizontal="left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4" fillId="32" borderId="0" applyNumberFormat="0" applyBorder="0" applyAlignment="0" applyProtection="0"/>
    <xf numFmtId="172" fontId="33" fillId="29" borderId="12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66" fillId="0" borderId="14" applyNumberFormat="0" applyFill="0" applyAlignment="0" applyProtection="0"/>
    <xf numFmtId="0" fontId="18" fillId="0" borderId="0">
      <alignment/>
      <protection/>
    </xf>
    <xf numFmtId="0" fontId="67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34" borderId="0" applyBorder="0">
      <alignment horizontal="right"/>
      <protection/>
    </xf>
    <xf numFmtId="4" fontId="31" fillId="35" borderId="15" applyBorder="0">
      <alignment horizontal="right"/>
      <protection/>
    </xf>
    <xf numFmtId="0" fontId="68" fillId="36" borderId="0" applyNumberFormat="0" applyBorder="0" applyAlignment="0" applyProtection="0"/>
    <xf numFmtId="44" fontId="19" fillId="0" borderId="0">
      <alignment/>
      <protection locked="0"/>
    </xf>
    <xf numFmtId="0" fontId="3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7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13" fillId="0" borderId="9" xfId="0" applyNumberFormat="1" applyFont="1" applyBorder="1" applyAlignment="1">
      <alignment horizontal="center" vertical="top"/>
    </xf>
    <xf numFmtId="0" fontId="13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wrapText="1"/>
    </xf>
    <xf numFmtId="0" fontId="4" fillId="0" borderId="9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3" fontId="69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left" wrapText="1" indent="2"/>
    </xf>
    <xf numFmtId="0" fontId="4" fillId="0" borderId="9" xfId="0" applyNumberFormat="1" applyFont="1" applyBorder="1" applyAlignment="1">
      <alignment horizontal="left" wrapText="1" indent="1"/>
    </xf>
    <xf numFmtId="3" fontId="13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wrapText="1" indent="3"/>
    </xf>
    <xf numFmtId="164" fontId="4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horizontal="justify" wrapText="1"/>
    </xf>
    <xf numFmtId="0" fontId="11" fillId="0" borderId="17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</cellXfs>
  <cellStyles count="104">
    <cellStyle name="Normal" xfId="0"/>
    <cellStyle name="_АГ" xfId="15"/>
    <cellStyle name="_АГ_A28B7B" xfId="16"/>
    <cellStyle name="_АГ_Копия NVV january-june 2007 (fact)" xfId="17"/>
    <cellStyle name="_АГ_Лист1" xfId="18"/>
    <cellStyle name="_АГ_система от 25.07.2007г" xfId="19"/>
    <cellStyle name="_Книга1" xfId="20"/>
    <cellStyle name="_Книга1_Копия АРМ_БП_РСК_V10 0_20100213" xfId="21"/>
    <cellStyle name="_ПРИЛ. 2003_ЧТЭ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Comma [0]_laroux" xfId="47"/>
    <cellStyle name="Comma_laroux" xfId="48"/>
    <cellStyle name="Currency [0]" xfId="49"/>
    <cellStyle name="Currency_laroux" xfId="50"/>
    <cellStyle name="Đ_x0010_" xfId="51"/>
    <cellStyle name="Heading 1" xfId="52"/>
    <cellStyle name="mystil" xfId="53"/>
    <cellStyle name="Normal_2008" xfId="54"/>
    <cellStyle name="Normal1" xfId="55"/>
    <cellStyle name="Price_Body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Беззащитный" xfId="63"/>
    <cellStyle name="Ввод " xfId="64"/>
    <cellStyle name="Вывод" xfId="65"/>
    <cellStyle name="Вычисление" xfId="66"/>
    <cellStyle name="Гиперссылка 2" xfId="67"/>
    <cellStyle name="Currency" xfId="68"/>
    <cellStyle name="Currency [0]" xfId="69"/>
    <cellStyle name="Заголовок" xfId="70"/>
    <cellStyle name="Заголовок 1" xfId="71"/>
    <cellStyle name="Заголовок 2" xfId="72"/>
    <cellStyle name="Заголовок 3" xfId="73"/>
    <cellStyle name="Заголовок 4" xfId="74"/>
    <cellStyle name="ЗаголовокСтолбца" xfId="75"/>
    <cellStyle name="Защитный" xfId="76"/>
    <cellStyle name="Значение" xfId="77"/>
    <cellStyle name="Итог" xfId="78"/>
    <cellStyle name="Контрольная ячейка" xfId="79"/>
    <cellStyle name="Название" xfId="80"/>
    <cellStyle name="Нейтральный" xfId="81"/>
    <cellStyle name="новый" xfId="82"/>
    <cellStyle name="Обычный 10" xfId="83"/>
    <cellStyle name="Обычный 11" xfId="84"/>
    <cellStyle name="Обычный 12" xfId="85"/>
    <cellStyle name="Обычный 13" xfId="86"/>
    <cellStyle name="Обычный 14" xfId="87"/>
    <cellStyle name="Обычный 15" xfId="88"/>
    <cellStyle name="Обычный 2" xfId="89"/>
    <cellStyle name="Обычный 3" xfId="90"/>
    <cellStyle name="Обычный 4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Плохой" xfId="97"/>
    <cellStyle name="Поле ввода" xfId="98"/>
    <cellStyle name="Пояснение" xfId="99"/>
    <cellStyle name="Примечание" xfId="100"/>
    <cellStyle name="Percent" xfId="101"/>
    <cellStyle name="Процентный 2" xfId="102"/>
    <cellStyle name="Связанная ячейка" xfId="103"/>
    <cellStyle name="Стиль 1" xfId="104"/>
    <cellStyle name="Текст предупреждения" xfId="105"/>
    <cellStyle name="Тысячи [0]_3Com" xfId="106"/>
    <cellStyle name="Тысячи_3Com" xfId="107"/>
    <cellStyle name="Comma" xfId="108"/>
    <cellStyle name="Comma [0]" xfId="109"/>
    <cellStyle name="Финансовый 2" xfId="110"/>
    <cellStyle name="Формула" xfId="111"/>
    <cellStyle name="ФормулаВБ" xfId="112"/>
    <cellStyle name="Хороший" xfId="113"/>
    <cellStyle name="Џђћ–…ќ’ќ›‰" xfId="114"/>
    <cellStyle name="ܘ_x0008_" xfId="115"/>
    <cellStyle name="ܛ_x0008_" xfId="116"/>
    <cellStyle name="㐀കܒ_x0008_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user2\&#1056;&#1072;&#1073;&#1086;&#1095;&#1080;&#1081;%20&#1089;&#1090;&#1086;&#1083;\&#1053;&#1042;&#1042;%202006\&#1044;&#1077;&#1083;&#1077;&#1085;&#1080;&#1077;%20&#1053;&#1042;&#1042;%20&#1085;&#1072;%202006%20&#1075;.%20(&#1060;&#1057;&#1050;%20&#1074;%20&#1056;&#1057;&#1050;)%20&#1089;&#1073;&#1099;&#1090;%206%20&#1082;&#1086;&#108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EXCEL\VZ_Z\ZACHET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1\&#1086;&#1073;&#1097;&#1072;&#1103;\ZA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8;&#1072;&#1088;&#1080;&#1092;&#1099;%20&#1056;&#1057;&#1050;%20&#1085;&#1072;%20&#1087;&#1077;&#1088;&#1077;&#1076;&#1072;&#1095;&#1091;%2029.08.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VZ.ZCH\ZACH1997\ZAC03_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1\&#1086;&#1073;&#1097;&#1072;&#1103;\2001\Y66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ZA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VZ.ZCH\ZACH1997\ZAC04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58;&#1056;&#1040;&#1058;&#1045;&#1043;&#1048;&#1063;&#1045;&#1057;&#1050;&#1048;&#1045;%20&#1055;&#1056;&#1054;&#1045;&#1050;&#1058;&#1067;\&#1050;&#1056;&#1045;&#1044;&#1048;&#1058;&#1053;&#1054;&#1045;%20&#1047;&#1040;&#1050;&#1051;&#1070;&#1063;&#1045;&#1053;&#1048;&#1045;\&#1050;&#1086;&#1087;&#1080;&#1103;%20&#1050;&#1088;&#1077;&#1076;&#1080;&#1090;&#1085;&#1086;&#1077;%20&#1047;&#1072;&#1082;&#1083;&#1102;&#1095;&#1077;&#1085;&#1080;&#1077;_&#1040;_vers_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tse\&#1086;&#1073;&#1097;&#1072;&#1103;\DOCUME~1\MIRONO~1\LOCALS~1\Temp\notesE1EF34\&#1086;&#1089;&#1085;&#1086;&#1074;&#1085;&#1072;&#1103;\&#1092;&#1080;&#1085;&#1072;&#1085;&#1089;&#109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FOMINS~1\LOCALS~1\Temp\Rar$DI00.391\Documents%20and%20Settings\Konovalova.ET-CORP\Local%20Settings\Temporary%20Internet%20Files\Content.IE5\OPYRKTEF\form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58;&#1056;&#1040;&#1058;&#1045;&#1043;&#1048;&#1063;&#1045;&#1057;&#1050;&#1048;&#1045;%20&#1055;&#1056;&#1054;&#1045;&#1050;&#1058;&#1067;\&#1050;&#1056;&#1045;&#1044;&#1048;&#1058;&#1053;&#1054;&#1045;%20&#1047;&#1040;&#1050;&#1051;&#1070;&#1063;&#1045;&#1053;&#1048;&#1045;\&#1086;&#1073;&#1088;&#1072;&#1079;&#1094;&#1099;\&#1040;&#1088;&#1093;&#1072;&#1085;&#1075;&#1077;&#1083;&#1100;&#1089;&#1082;&#1072;&#1103;%20&#1075;&#1077;&#1085;&#1077;&#1088;&#1080;&#1088;&#1091;&#1102;&#1097;&#1072;&#1103;%20&#1082;&#1086;&#1084;&#1087;&#1087;&#1072;&#1085;&#1080;&#1103;_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VZ.ZCH\ZACH1997\ZAC02_9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it\sys\VZ.ZCH\ZACH1997\ZAC06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ИТЕЛЬНАЯ"/>
      <sheetName val="1"/>
      <sheetName val="2"/>
      <sheetName val="3.1."/>
      <sheetName val="3.1.2004 год (старая)"/>
      <sheetName val="3.2."/>
      <sheetName val="4"/>
      <sheetName val="4.1."/>
      <sheetName val="4.2."/>
      <sheetName val="5"/>
      <sheetName val="6"/>
      <sheetName val="7-1"/>
      <sheetName val="7-2"/>
      <sheetName val="8"/>
      <sheetName val="9-1"/>
      <sheetName val="9.2."/>
      <sheetName val="9-3"/>
      <sheetName val="10"/>
      <sheetName val="11"/>
      <sheetName val="Производство электроэнерги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ACHET06"/>
    </sheetNames>
    <definedNames>
      <definedName name="Выборка_АМТА" refersTo="#REF!"/>
      <definedName name="Выборка_БА_ЖД" refersTo="#REF!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ZA06"/>
    </sheetNames>
    <definedNames>
      <definedName name="Выборка_АМТА" refersTo="#REF!"/>
      <definedName name="Выборка_БА_ЖД" refersTo="#REF!"/>
      <definedName name="Выборка_ВСЖД" refersTo="#REF!"/>
      <definedName name="Выборка_ЛВРЗ" refersTo="#REF!"/>
      <definedName name="Выборка_Ливона" refersTo="#REF!"/>
      <definedName name="Выборка_мяспром" refersTo="#REF!"/>
      <definedName name="Выборка_ТАЦИ" refersTo="#REF!"/>
      <definedName name="Выборка_Тимцем" refersTo="#REF!"/>
      <definedName name="Очистка" refersTo="#REF!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Погрешность изм"/>
      <sheetName val="4"/>
      <sheetName val="5"/>
      <sheetName val="6"/>
      <sheetName val="7 не нужно"/>
      <sheetName val="8 не нужно"/>
      <sheetName val="9 не нужно"/>
      <sheetName val="10 не нужно"/>
      <sheetName val="11 не нужно"/>
      <sheetName val="12 не нужно"/>
      <sheetName val="13 не нужно"/>
      <sheetName val="13 МЭС не нужно"/>
      <sheetName val="14 не нужно"/>
      <sheetName val="15"/>
      <sheetName val="Расш к 15"/>
      <sheetName val="16"/>
      <sheetName val="16."/>
      <sheetName val="17"/>
      <sheetName val="17.1"/>
      <sheetName val="Расчет амортиз"/>
      <sheetName val="18 не нужно"/>
      <sheetName val="18.1 не нужно"/>
      <sheetName val="18.2"/>
      <sheetName val="19 не нужно"/>
      <sheetName val="19.1 не нужно"/>
      <sheetName val="19.2 не нужно"/>
      <sheetName val="20"/>
      <sheetName val="20.1-4"/>
      <sheetName val="опер-внереал"/>
      <sheetName val="21"/>
      <sheetName val="21.1-4"/>
      <sheetName val="22 не нужно"/>
      <sheetName val="23 не нужно"/>
      <sheetName val="24"/>
      <sheetName val="24.1 не нужно"/>
      <sheetName val="25"/>
      <sheetName val="26 не нужно"/>
      <sheetName val="27"/>
      <sheetName val="28 не нужно"/>
      <sheetName val="28.1 не нужно"/>
      <sheetName val="28.2 не нужно"/>
      <sheetName val="П1.28.3 не нужно"/>
      <sheetName val="29"/>
      <sheetName val="2.1"/>
      <sheetName val="2.2"/>
      <sheetName val="Лист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AC03_97"/>
      <sheetName val="УФ-28"/>
      <sheetName val="Январь"/>
    </sheetNames>
    <definedNames>
      <definedName name="Модуль1.w" refersTo="#REF!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Form10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Регионы"/>
    </sheetNames>
    <sheetDataSet>
      <sheetData sheetId="2">
        <row r="1">
          <cell r="A1" t="str">
            <v>01.01.2000</v>
          </cell>
        </row>
        <row r="2">
          <cell r="A2" t="str">
            <v>01.01.2001</v>
          </cell>
        </row>
        <row r="3">
          <cell r="A3" t="str">
            <v>01.01.2002</v>
          </cell>
        </row>
        <row r="4">
          <cell r="A4" t="str">
            <v>01.01.2003</v>
          </cell>
        </row>
        <row r="5">
          <cell r="A5" t="str">
            <v>01.01.2004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ZA06"/>
      <sheetName val="DEB1"/>
      <sheetName val="Параметры"/>
      <sheetName val="График"/>
      <sheetName val="1.2.1"/>
      <sheetName val="2.2.4"/>
      <sheetName val="даты"/>
    </sheetNames>
    <definedNames>
      <definedName name="Выборка_АМТА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C04_97"/>
    </sheetNames>
    <definedNames>
      <definedName name="[Модуль1].w" refersTo="#REF!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.прод.-Приб."/>
      <sheetName val="Упр-рын."/>
      <sheetName val="Деб-Кред"/>
      <sheetName val="Кр.порт"/>
      <sheetName val="Обор-Реал"/>
      <sheetName val="АГРЕГбал"/>
      <sheetName val="АГРЕГприб"/>
      <sheetName val="Недв-Инв"/>
      <sheetName val="Протокол расчета"/>
      <sheetName val="0"/>
      <sheetName val="Диверсификация"/>
      <sheetName val="Финансовая информация"/>
      <sheetName val="Курсы пересчета"/>
    </sheetNames>
    <sheetDataSet>
      <sheetData sheetId="0">
        <row r="6">
          <cell r="B6" t="str">
            <v>Заемщик:</v>
          </cell>
          <cell r="C6" t="str">
            <v>НАИМЕНОВАНИЕ ЗАЕМЩИКА/ПОРУЧИТЕЛЯ</v>
          </cell>
        </row>
        <row r="7">
          <cell r="B7" t="str">
            <v>Отрасль:</v>
          </cell>
        </row>
        <row r="149">
          <cell r="B149" t="str">
            <v>4. Выручка / прибыль / убытки, тыс. RUR (прирост за квартал)</v>
          </cell>
        </row>
        <row r="163">
          <cell r="B163" t="str">
            <v> </v>
          </cell>
        </row>
      </sheetData>
      <sheetData sheetId="1">
        <row r="1">
          <cell r="K1">
            <v>5</v>
          </cell>
        </row>
        <row r="8">
          <cell r="B8" t="e">
            <v>#N/A</v>
          </cell>
        </row>
        <row r="16">
          <cell r="K16">
            <v>5</v>
          </cell>
        </row>
        <row r="20">
          <cell r="B20" t="str">
            <v>Архангельская область - теплоэнергия</v>
          </cell>
        </row>
        <row r="26">
          <cell r="K26">
            <v>4.8</v>
          </cell>
        </row>
        <row r="28">
          <cell r="B28" t="str">
            <v>Наименование (город)</v>
          </cell>
        </row>
        <row r="35">
          <cell r="B35" t="str">
            <v>прочие </v>
          </cell>
        </row>
        <row r="42">
          <cell r="B42" t="str">
            <v>Прочие </v>
          </cell>
        </row>
      </sheetData>
      <sheetData sheetId="2">
        <row r="3">
          <cell r="H3">
            <v>38626</v>
          </cell>
        </row>
        <row r="36">
          <cell r="B36" t="str">
            <v>Итого</v>
          </cell>
        </row>
        <row r="38">
          <cell r="I38">
            <v>38626</v>
          </cell>
        </row>
        <row r="54">
          <cell r="B54" t="str">
            <v>Итого</v>
          </cell>
        </row>
        <row r="68">
          <cell r="H68">
            <v>38626</v>
          </cell>
        </row>
        <row r="70">
          <cell r="B70" t="str">
            <v>Займы</v>
          </cell>
        </row>
      </sheetData>
      <sheetData sheetId="3">
        <row r="4">
          <cell r="I4">
            <v>38765</v>
          </cell>
          <cell r="L4" t="str">
            <v>Расчетный балл: 5,0</v>
          </cell>
        </row>
        <row r="8">
          <cell r="B8" t="str">
            <v>ОАО "Архэнерго" (ОАО "АГК")</v>
          </cell>
          <cell r="L8" t="str">
            <v>нет</v>
          </cell>
        </row>
        <row r="11">
          <cell r="B11" t="str">
            <v>ОАО "АГК"</v>
          </cell>
          <cell r="L11" t="str">
            <v>нет</v>
          </cell>
        </row>
        <row r="19">
          <cell r="B19" t="str">
            <v>Действующие кредиты "до востребования"</v>
          </cell>
        </row>
        <row r="20">
          <cell r="L20">
            <v>38749</v>
          </cell>
        </row>
        <row r="29">
          <cell r="B29" t="str">
            <v>ОАО "ТрансКредитБанк"</v>
          </cell>
          <cell r="L29" t="str">
            <v>нет</v>
          </cell>
        </row>
        <row r="49">
          <cell r="B49" t="str">
            <v>ОАО "ТрансКредитБанк"</v>
          </cell>
          <cell r="L49" t="str">
            <v>нет</v>
          </cell>
        </row>
        <row r="62">
          <cell r="L62" t="str">
            <v>01.02.2006</v>
          </cell>
        </row>
        <row r="68">
          <cell r="B68" t="str">
            <v>Архангельское ОСБ № 8637</v>
          </cell>
        </row>
      </sheetData>
      <sheetData sheetId="7">
        <row r="20">
          <cell r="A20" t="str">
            <v>Комментарии:</v>
          </cell>
        </row>
        <row r="33">
          <cell r="A33" t="str">
            <v>Комментарии:</v>
          </cell>
        </row>
      </sheetData>
      <sheetData sheetId="9">
        <row r="4">
          <cell r="E4">
            <v>38443</v>
          </cell>
          <cell r="F4">
            <v>38534</v>
          </cell>
          <cell r="G4">
            <v>38626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2</v>
          </cell>
          <cell r="G5">
            <v>3</v>
          </cell>
        </row>
        <row r="7">
          <cell r="C7" t="str">
            <v>RUR</v>
          </cell>
          <cell r="F7" t="str">
            <v>RUR</v>
          </cell>
        </row>
        <row r="9">
          <cell r="B9" t="str">
            <v>Архангельское ОСБ</v>
          </cell>
          <cell r="C9" t="str">
            <v>ОАО "Урало-Сибирский Банк"</v>
          </cell>
          <cell r="D9" t="str">
            <v>ОАО "ТрансКредитБанк"</v>
          </cell>
          <cell r="F9" t="str">
            <v>Наименование банка 5</v>
          </cell>
          <cell r="G9" t="str">
            <v>Наименование банка 6</v>
          </cell>
          <cell r="H9" t="str">
            <v>Наименование банка 7</v>
          </cell>
        </row>
        <row r="10">
          <cell r="E10" t="str">
            <v>Наименование банка 8</v>
          </cell>
          <cell r="F10" t="str">
            <v>Наименование банка 9</v>
          </cell>
        </row>
        <row r="12">
          <cell r="C12" t="str">
            <v>RUR</v>
          </cell>
        </row>
        <row r="13">
          <cell r="C13" t="str">
            <v>RUR</v>
          </cell>
        </row>
        <row r="14">
          <cell r="C14" t="str">
            <v>RUR</v>
          </cell>
        </row>
        <row r="15">
          <cell r="C15" t="str">
            <v>RUR</v>
          </cell>
        </row>
        <row r="16">
          <cell r="C16" t="str">
            <v>RUR</v>
          </cell>
        </row>
        <row r="17">
          <cell r="C17" t="str">
            <v>RUR</v>
          </cell>
        </row>
        <row r="18">
          <cell r="C18" t="str">
            <v>RUR</v>
          </cell>
        </row>
        <row r="19">
          <cell r="C19" t="str">
            <v>RUR</v>
          </cell>
        </row>
        <row r="20">
          <cell r="C20" t="str">
            <v>RUR</v>
          </cell>
        </row>
        <row r="21">
          <cell r="C21" t="str">
            <v>RUR</v>
          </cell>
        </row>
        <row r="22">
          <cell r="C22" t="str">
            <v>RUR</v>
          </cell>
        </row>
        <row r="32">
          <cell r="J32">
            <v>3</v>
          </cell>
          <cell r="K32">
            <v>1</v>
          </cell>
        </row>
        <row r="33">
          <cell r="J33">
            <v>6</v>
          </cell>
          <cell r="K33">
            <v>1</v>
          </cell>
        </row>
        <row r="34">
          <cell r="J34">
            <v>9</v>
          </cell>
          <cell r="K34">
            <v>1</v>
          </cell>
        </row>
        <row r="35">
          <cell r="J35">
            <v>12</v>
          </cell>
          <cell r="K35">
            <v>1</v>
          </cell>
        </row>
      </sheetData>
      <sheetData sheetId="12">
        <row r="15">
          <cell r="C15">
            <v>1</v>
          </cell>
        </row>
        <row r="16">
          <cell r="C16">
            <v>1</v>
          </cell>
        </row>
        <row r="17">
          <cell r="C17">
            <v>1</v>
          </cell>
        </row>
        <row r="18">
          <cell r="C18">
            <v>1</v>
          </cell>
        </row>
        <row r="19">
          <cell r="C19">
            <v>1</v>
          </cell>
        </row>
        <row r="20">
          <cell r="C20">
            <v>1</v>
          </cell>
        </row>
        <row r="22">
          <cell r="C22" t="str">
            <v>Дата</v>
          </cell>
          <cell r="D22" t="str">
            <v>Релизация</v>
          </cell>
          <cell r="E22" t="str">
            <v>Обороты</v>
          </cell>
        </row>
        <row r="23">
          <cell r="A23" t="str">
            <v>Реализация продукции и обороты</v>
          </cell>
          <cell r="C23" t="str">
            <v>Январь 05</v>
          </cell>
          <cell r="D23" t="str">
            <v/>
          </cell>
          <cell r="E23">
            <v>1</v>
          </cell>
        </row>
        <row r="24">
          <cell r="C24" t="str">
            <v>Февраль 05</v>
          </cell>
          <cell r="D24" t="str">
            <v/>
          </cell>
          <cell r="E24">
            <v>1</v>
          </cell>
        </row>
        <row r="25">
          <cell r="C25" t="str">
            <v>Март 05</v>
          </cell>
          <cell r="D25">
            <v>1</v>
          </cell>
          <cell r="E25">
            <v>1</v>
          </cell>
        </row>
        <row r="26">
          <cell r="C26" t="str">
            <v>Апрель 05</v>
          </cell>
          <cell r="D26" t="str">
            <v/>
          </cell>
          <cell r="E26">
            <v>1</v>
          </cell>
        </row>
        <row r="27">
          <cell r="C27" t="str">
            <v>Май 05</v>
          </cell>
          <cell r="D27" t="str">
            <v/>
          </cell>
          <cell r="E27">
            <v>1</v>
          </cell>
        </row>
        <row r="28">
          <cell r="C28" t="str">
            <v>Июнь 05</v>
          </cell>
          <cell r="D28">
            <v>1</v>
          </cell>
          <cell r="E28">
            <v>1</v>
          </cell>
        </row>
        <row r="29">
          <cell r="C29" t="str">
            <v>Июль 05</v>
          </cell>
          <cell r="D29" t="str">
            <v/>
          </cell>
          <cell r="E29">
            <v>1</v>
          </cell>
        </row>
        <row r="30">
          <cell r="C30" t="str">
            <v>Август 05</v>
          </cell>
          <cell r="D30" t="str">
            <v/>
          </cell>
          <cell r="E30">
            <v>1</v>
          </cell>
        </row>
        <row r="31">
          <cell r="C31" t="str">
            <v>Сентябрь 05</v>
          </cell>
          <cell r="D31">
            <v>1</v>
          </cell>
          <cell r="E31">
            <v>1</v>
          </cell>
        </row>
        <row r="32">
          <cell r="C32" t="str">
            <v>Октябрь 05</v>
          </cell>
          <cell r="D32" t="str">
            <v/>
          </cell>
          <cell r="E32">
            <v>1</v>
          </cell>
        </row>
        <row r="33">
          <cell r="C33" t="str">
            <v>Ноябрь 05</v>
          </cell>
          <cell r="D33" t="str">
            <v/>
          </cell>
          <cell r="E33">
            <v>1</v>
          </cell>
        </row>
        <row r="34">
          <cell r="C34" t="str">
            <v>Декабрь 05</v>
          </cell>
          <cell r="D34">
            <v>1</v>
          </cell>
          <cell r="E34">
            <v>1</v>
          </cell>
        </row>
        <row r="35">
          <cell r="C35" t="str">
            <v>Январь 06</v>
          </cell>
          <cell r="D35" t="str">
            <v/>
          </cell>
          <cell r="E35">
            <v>1</v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</row>
        <row r="45">
          <cell r="A45" t="str">
            <v>Реализация продукции и обороты</v>
          </cell>
          <cell r="C45">
            <v>2004</v>
          </cell>
          <cell r="D45">
            <v>1</v>
          </cell>
          <cell r="E45">
            <v>1</v>
          </cell>
        </row>
        <row r="46">
          <cell r="C46">
            <v>2005</v>
          </cell>
          <cell r="D46">
            <v>1</v>
          </cell>
          <cell r="E46">
            <v>1</v>
          </cell>
        </row>
        <row r="47">
          <cell r="C47">
            <v>2006</v>
          </cell>
          <cell r="D47">
            <v>1</v>
          </cell>
          <cell r="E47">
            <v>1</v>
          </cell>
        </row>
        <row r="48">
          <cell r="C48" t="str">
            <v/>
          </cell>
          <cell r="D48" t="str">
            <v/>
          </cell>
          <cell r="E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мощь"/>
      <sheetName val="Ratios"/>
      <sheetName val="Посл.отчет.дата"/>
      <sheetName val="АБ в динамике"/>
      <sheetName val="бухгалтерский ОПУ"/>
      <sheetName val="управленческий ОПУ (без НДС)"/>
      <sheetName val="управленческий ОПУ (с НДС)"/>
      <sheetName val="ОДДС косвенным методом"/>
      <sheetName val="Прогноз ОПУ и ОДДС"/>
      <sheetName val="Прогноз АБ"/>
      <sheetName val="Настройки"/>
    </sheetNames>
    <sheetDataSet>
      <sheetData sheetId="2">
        <row r="1">
          <cell r="G1" t="str">
            <v>тыс.USD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22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.прод.-Приб."/>
      <sheetName val="Упр-рын."/>
      <sheetName val="Деб-Кред"/>
      <sheetName val="Кр.порт"/>
      <sheetName val="Обор-Реал"/>
      <sheetName val="АГРЕГбал"/>
      <sheetName val="АГРЕГприб"/>
      <sheetName val="Недв-Инв"/>
      <sheetName val="Протокол расчета"/>
      <sheetName val="0"/>
      <sheetName val="Диверсификация"/>
      <sheetName val="Финансовая информация"/>
      <sheetName val="Курсы пересчет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C02_97"/>
    </sheetNames>
    <definedNames>
      <definedName name="w" refersTo="#REF!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C06_97"/>
      <sheetName val="FES"/>
    </sheetNames>
    <definedNames>
      <definedName name="ww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Y4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6.50390625" style="0" customWidth="1"/>
    <col min="2" max="2" width="43.625" style="0" customWidth="1"/>
    <col min="3" max="3" width="10.875" style="0" customWidth="1"/>
    <col min="4" max="4" width="9.375" style="0" customWidth="1"/>
    <col min="5" max="5" width="12.50390625" style="0" customWidth="1"/>
    <col min="6" max="6" width="14.375" style="0" customWidth="1"/>
    <col min="7" max="7" width="12.125" style="0" customWidth="1"/>
    <col min="8" max="8" width="11.375" style="0" customWidth="1"/>
    <col min="9" max="9" width="10.125" style="0" customWidth="1"/>
    <col min="10" max="10" width="14.00390625" style="0" customWidth="1"/>
    <col min="11" max="11" width="14.625" style="0" customWidth="1"/>
    <col min="12" max="12" width="12.375" style="0" customWidth="1"/>
    <col min="13" max="13" width="10.625" style="0" customWidth="1"/>
    <col min="14" max="14" width="10.375" style="0" customWidth="1"/>
    <col min="15" max="15" width="16.625" style="0" customWidth="1"/>
  </cols>
  <sheetData>
    <row r="1" ht="12.75">
      <c r="O1" s="1" t="s">
        <v>0</v>
      </c>
    </row>
    <row r="2" ht="0.75" customHeight="1"/>
    <row r="3" spans="1:207" ht="33.7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29.25" customHeight="1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6" spans="2:8" ht="38.25" customHeight="1" hidden="1">
      <c r="B6" s="3" t="s">
        <v>3</v>
      </c>
      <c r="C6" s="81" t="s">
        <v>4</v>
      </c>
      <c r="D6" s="81"/>
      <c r="E6" s="81"/>
      <c r="F6" s="81"/>
      <c r="G6" s="81"/>
      <c r="H6" s="81"/>
    </row>
    <row r="7" spans="2:3" ht="12.75" hidden="1">
      <c r="B7" s="4" t="s">
        <v>5</v>
      </c>
      <c r="C7" s="4" t="s">
        <v>6</v>
      </c>
    </row>
    <row r="8" spans="2:3" ht="12.75" hidden="1">
      <c r="B8" s="4" t="s">
        <v>7</v>
      </c>
      <c r="C8" s="4" t="s">
        <v>8</v>
      </c>
    </row>
    <row r="9" ht="12.75" hidden="1">
      <c r="B9" s="4"/>
    </row>
    <row r="10" spans="2:8" ht="15.75" customHeight="1">
      <c r="B10" s="4" t="s">
        <v>9</v>
      </c>
      <c r="C10" s="75" t="s">
        <v>10</v>
      </c>
      <c r="D10" s="75"/>
      <c r="E10" s="75"/>
      <c r="F10" s="5"/>
      <c r="G10" s="5"/>
      <c r="H10" s="5"/>
    </row>
    <row r="11" spans="2:8" ht="25.5">
      <c r="B11" s="6" t="s">
        <v>11</v>
      </c>
      <c r="C11" s="75">
        <v>326481003</v>
      </c>
      <c r="D11" s="75"/>
      <c r="E11" s="75"/>
      <c r="F11" s="5"/>
      <c r="G11" s="5"/>
      <c r="H11" s="5"/>
    </row>
    <row r="12" spans="2:8" ht="12.75">
      <c r="B12" s="4" t="s">
        <v>12</v>
      </c>
      <c r="C12" s="75" t="s">
        <v>13</v>
      </c>
      <c r="D12" s="75"/>
      <c r="E12" s="75"/>
      <c r="F12" s="5"/>
      <c r="G12" s="5"/>
      <c r="H12" s="5"/>
    </row>
    <row r="13" spans="2:8" ht="15" customHeight="1">
      <c r="B13" s="4" t="s">
        <v>14</v>
      </c>
      <c r="C13" s="75" t="s">
        <v>15</v>
      </c>
      <c r="D13" s="75"/>
      <c r="E13" s="75"/>
      <c r="F13" s="5"/>
      <c r="G13" s="5"/>
      <c r="H13" s="5"/>
    </row>
    <row r="14" spans="2:8" ht="14.25" customHeight="1">
      <c r="B14" s="4" t="s">
        <v>16</v>
      </c>
      <c r="C14" s="75" t="s">
        <v>17</v>
      </c>
      <c r="D14" s="75"/>
      <c r="E14" s="75"/>
      <c r="F14" s="5"/>
      <c r="G14" s="5"/>
      <c r="H14" s="5"/>
    </row>
    <row r="16" spans="1:15" ht="33" customHeight="1">
      <c r="A16" s="76" t="s">
        <v>18</v>
      </c>
      <c r="B16" s="76" t="s">
        <v>19</v>
      </c>
      <c r="C16" s="76" t="s">
        <v>20</v>
      </c>
      <c r="D16" s="76" t="s">
        <v>21</v>
      </c>
      <c r="E16" s="76" t="s">
        <v>22</v>
      </c>
      <c r="F16" s="76" t="s">
        <v>23</v>
      </c>
      <c r="G16" s="77" t="s">
        <v>24</v>
      </c>
      <c r="H16" s="78"/>
      <c r="I16" s="79"/>
      <c r="J16" s="76" t="s">
        <v>25</v>
      </c>
      <c r="K16" s="76" t="s">
        <v>26</v>
      </c>
      <c r="L16" s="76" t="s">
        <v>27</v>
      </c>
      <c r="M16" s="76"/>
      <c r="N16" s="76"/>
      <c r="O16" s="74" t="s">
        <v>28</v>
      </c>
    </row>
    <row r="17" spans="1:15" ht="66.75" customHeight="1">
      <c r="A17" s="76"/>
      <c r="B17" s="76"/>
      <c r="C17" s="76"/>
      <c r="D17" s="76"/>
      <c r="E17" s="76"/>
      <c r="F17" s="76"/>
      <c r="G17" s="7" t="s">
        <v>29</v>
      </c>
      <c r="H17" s="7" t="s">
        <v>30</v>
      </c>
      <c r="I17" s="7" t="s">
        <v>31</v>
      </c>
      <c r="J17" s="76"/>
      <c r="K17" s="76"/>
      <c r="L17" s="7" t="s">
        <v>29</v>
      </c>
      <c r="M17" s="7" t="s">
        <v>30</v>
      </c>
      <c r="N17" s="7" t="s">
        <v>31</v>
      </c>
      <c r="O17" s="74"/>
    </row>
    <row r="18" spans="1:15" ht="12.75">
      <c r="A18" s="8"/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</row>
    <row r="19" spans="1:15" ht="63.75">
      <c r="A19" s="10" t="s">
        <v>32</v>
      </c>
      <c r="B19" s="11" t="s">
        <v>33</v>
      </c>
      <c r="C19" s="12" t="s">
        <v>34</v>
      </c>
      <c r="D19" s="13" t="s">
        <v>35</v>
      </c>
      <c r="E19" s="14">
        <v>1300091</v>
      </c>
      <c r="F19" s="14">
        <v>7948</v>
      </c>
      <c r="G19" s="14">
        <v>7948</v>
      </c>
      <c r="H19" s="14"/>
      <c r="I19" s="14"/>
      <c r="J19" s="14">
        <v>1499929</v>
      </c>
      <c r="K19" s="14">
        <f>5845+1</f>
        <v>5846</v>
      </c>
      <c r="L19" s="14">
        <f>5845</f>
        <v>5845</v>
      </c>
      <c r="M19" s="14">
        <v>1</v>
      </c>
      <c r="N19" s="14"/>
      <c r="O19" s="15" t="s">
        <v>36</v>
      </c>
    </row>
    <row r="20" spans="1:15" ht="45">
      <c r="A20" s="10" t="s">
        <v>37</v>
      </c>
      <c r="B20" s="11" t="s">
        <v>38</v>
      </c>
      <c r="C20" s="16" t="s">
        <v>34</v>
      </c>
      <c r="D20" s="13" t="s">
        <v>39</v>
      </c>
      <c r="E20" s="14">
        <v>1262319</v>
      </c>
      <c r="F20" s="14">
        <v>10160</v>
      </c>
      <c r="G20" s="14">
        <v>10160</v>
      </c>
      <c r="H20" s="14"/>
      <c r="I20" s="14"/>
      <c r="J20" s="14">
        <v>1480736</v>
      </c>
      <c r="K20" s="14">
        <f>9200+21</f>
        <v>9221</v>
      </c>
      <c r="L20" s="14">
        <f>9200</f>
        <v>9200</v>
      </c>
      <c r="M20" s="14">
        <v>21</v>
      </c>
      <c r="N20" s="14"/>
      <c r="O20" s="15" t="s">
        <v>40</v>
      </c>
    </row>
    <row r="21" spans="1:15" ht="12.75">
      <c r="A21" s="10" t="s">
        <v>41</v>
      </c>
      <c r="B21" s="11" t="s">
        <v>42</v>
      </c>
      <c r="C21" s="16" t="s">
        <v>34</v>
      </c>
      <c r="D21" s="13" t="s">
        <v>43</v>
      </c>
      <c r="E21" s="14">
        <f>E19-E20</f>
        <v>37772</v>
      </c>
      <c r="F21" s="14">
        <f aca="true" t="shared" si="0" ref="F21:N21">F19-F20</f>
        <v>-2212</v>
      </c>
      <c r="G21" s="14">
        <f t="shared" si="0"/>
        <v>-2212</v>
      </c>
      <c r="H21" s="14">
        <f t="shared" si="0"/>
        <v>0</v>
      </c>
      <c r="I21" s="14">
        <f t="shared" si="0"/>
        <v>0</v>
      </c>
      <c r="J21" s="14">
        <f t="shared" si="0"/>
        <v>19193</v>
      </c>
      <c r="K21" s="14">
        <f t="shared" si="0"/>
        <v>-3375</v>
      </c>
      <c r="L21" s="14">
        <f t="shared" si="0"/>
        <v>-3355</v>
      </c>
      <c r="M21" s="14">
        <f t="shared" si="0"/>
        <v>-20</v>
      </c>
      <c r="N21" s="14">
        <f t="shared" si="0"/>
        <v>0</v>
      </c>
      <c r="O21" s="14"/>
    </row>
    <row r="22" spans="1:15" ht="12.75">
      <c r="A22" s="10" t="s">
        <v>44</v>
      </c>
      <c r="B22" s="11" t="s">
        <v>45</v>
      </c>
      <c r="C22" s="16" t="s">
        <v>34</v>
      </c>
      <c r="D22" s="13" t="s">
        <v>46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6"/>
    </row>
    <row r="23" spans="1:15" ht="12.75">
      <c r="A23" s="10" t="s">
        <v>47</v>
      </c>
      <c r="B23" s="11" t="s">
        <v>48</v>
      </c>
      <c r="C23" s="16" t="s">
        <v>34</v>
      </c>
      <c r="D23" s="13" t="s">
        <v>49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/>
    </row>
    <row r="24" spans="1:15" ht="12.75">
      <c r="A24" s="10" t="s">
        <v>50</v>
      </c>
      <c r="B24" s="11" t="s">
        <v>51</v>
      </c>
      <c r="C24" s="16" t="s">
        <v>34</v>
      </c>
      <c r="D24" s="13" t="s">
        <v>52</v>
      </c>
      <c r="E24" s="14">
        <f>E21+E22-E23</f>
        <v>37772</v>
      </c>
      <c r="F24" s="14">
        <f aca="true" t="shared" si="1" ref="F24:N24">F21+F22-F23</f>
        <v>-2212</v>
      </c>
      <c r="G24" s="14">
        <f t="shared" si="1"/>
        <v>-2212</v>
      </c>
      <c r="H24" s="14">
        <f t="shared" si="1"/>
        <v>0</v>
      </c>
      <c r="I24" s="14">
        <f t="shared" si="1"/>
        <v>0</v>
      </c>
      <c r="J24" s="14">
        <f t="shared" si="1"/>
        <v>19193</v>
      </c>
      <c r="K24" s="14">
        <f t="shared" si="1"/>
        <v>-3375</v>
      </c>
      <c r="L24" s="14">
        <f t="shared" si="1"/>
        <v>-3355</v>
      </c>
      <c r="M24" s="14">
        <f t="shared" si="1"/>
        <v>-20</v>
      </c>
      <c r="N24" s="14">
        <f t="shared" si="1"/>
        <v>0</v>
      </c>
      <c r="O24" s="16"/>
    </row>
    <row r="25" spans="1:15" ht="12.75">
      <c r="A25" s="10" t="s">
        <v>53</v>
      </c>
      <c r="B25" s="11" t="s">
        <v>54</v>
      </c>
      <c r="C25" s="16" t="s">
        <v>34</v>
      </c>
      <c r="D25" s="13" t="s">
        <v>55</v>
      </c>
      <c r="E25" s="14">
        <v>24669</v>
      </c>
      <c r="F25" s="14"/>
      <c r="G25" s="14"/>
      <c r="H25" s="14"/>
      <c r="I25" s="14"/>
      <c r="J25" s="14">
        <v>10907</v>
      </c>
      <c r="K25" s="14"/>
      <c r="L25" s="14"/>
      <c r="M25" s="14"/>
      <c r="N25" s="14"/>
      <c r="O25" s="16"/>
    </row>
    <row r="26" spans="1:15" ht="12.75">
      <c r="A26" s="10" t="s">
        <v>56</v>
      </c>
      <c r="B26" s="11" t="s">
        <v>57</v>
      </c>
      <c r="C26" s="16" t="s">
        <v>34</v>
      </c>
      <c r="D26" s="13" t="s">
        <v>58</v>
      </c>
      <c r="E26" s="14">
        <v>2783</v>
      </c>
      <c r="F26" s="14"/>
      <c r="G26" s="14"/>
      <c r="H26" s="14"/>
      <c r="I26" s="14"/>
      <c r="J26" s="14"/>
      <c r="K26" s="14"/>
      <c r="L26" s="14"/>
      <c r="M26" s="14"/>
      <c r="N26" s="14"/>
      <c r="O26" s="16"/>
    </row>
    <row r="27" spans="1:15" ht="12.75">
      <c r="A27" s="10" t="s">
        <v>59</v>
      </c>
      <c r="B27" s="11" t="s">
        <v>60</v>
      </c>
      <c r="C27" s="16" t="s">
        <v>34</v>
      </c>
      <c r="D27" s="13" t="s">
        <v>61</v>
      </c>
      <c r="E27" s="14">
        <v>33793</v>
      </c>
      <c r="F27" s="14"/>
      <c r="G27" s="14"/>
      <c r="H27" s="14"/>
      <c r="I27" s="14"/>
      <c r="J27" s="14">
        <v>26977</v>
      </c>
      <c r="K27" s="14"/>
      <c r="L27" s="14"/>
      <c r="M27" s="14"/>
      <c r="N27" s="14"/>
      <c r="O27" s="16"/>
    </row>
    <row r="28" spans="1:15" ht="12.75">
      <c r="A28" s="10" t="s">
        <v>62</v>
      </c>
      <c r="B28" s="11" t="s">
        <v>63</v>
      </c>
      <c r="C28" s="16" t="s">
        <v>34</v>
      </c>
      <c r="D28" s="13" t="s">
        <v>64</v>
      </c>
      <c r="E28" s="14">
        <v>69549</v>
      </c>
      <c r="F28" s="14"/>
      <c r="G28" s="14"/>
      <c r="H28" s="14"/>
      <c r="I28" s="14"/>
      <c r="J28" s="14">
        <v>137519</v>
      </c>
      <c r="K28" s="14"/>
      <c r="L28" s="14"/>
      <c r="M28" s="14"/>
      <c r="N28" s="14"/>
      <c r="O28" s="16"/>
    </row>
    <row r="29" spans="1:15" ht="12.75">
      <c r="A29" s="10" t="s">
        <v>65</v>
      </c>
      <c r="B29" s="11" t="s">
        <v>66</v>
      </c>
      <c r="C29" s="16" t="s">
        <v>34</v>
      </c>
      <c r="D29" s="13" t="s">
        <v>67</v>
      </c>
      <c r="E29" s="14">
        <f>E24+E25+E27-E26-E28</f>
        <v>23902</v>
      </c>
      <c r="F29" s="14">
        <f aca="true" t="shared" si="2" ref="F29:N29">F24+F25+F27-F26-F28</f>
        <v>-2212</v>
      </c>
      <c r="G29" s="14">
        <f t="shared" si="2"/>
        <v>-2212</v>
      </c>
      <c r="H29" s="14">
        <f t="shared" si="2"/>
        <v>0</v>
      </c>
      <c r="I29" s="14">
        <f t="shared" si="2"/>
        <v>0</v>
      </c>
      <c r="J29" s="14">
        <f t="shared" si="2"/>
        <v>-80442</v>
      </c>
      <c r="K29" s="14">
        <f t="shared" si="2"/>
        <v>-3375</v>
      </c>
      <c r="L29" s="14">
        <f t="shared" si="2"/>
        <v>-3355</v>
      </c>
      <c r="M29" s="14">
        <f t="shared" si="2"/>
        <v>-20</v>
      </c>
      <c r="N29" s="14">
        <f t="shared" si="2"/>
        <v>0</v>
      </c>
      <c r="O29" s="16"/>
    </row>
    <row r="30" spans="1:15" ht="12.75">
      <c r="A30" s="10" t="s">
        <v>68</v>
      </c>
      <c r="B30" s="11" t="s">
        <v>69</v>
      </c>
      <c r="C30" s="16" t="s">
        <v>34</v>
      </c>
      <c r="D30" s="13" t="s">
        <v>70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6"/>
    </row>
    <row r="31" spans="1:15" ht="12.75">
      <c r="A31" s="10" t="s">
        <v>71</v>
      </c>
      <c r="B31" s="11" t="s">
        <v>72</v>
      </c>
      <c r="C31" s="16" t="s">
        <v>34</v>
      </c>
      <c r="D31" s="13" t="s">
        <v>73</v>
      </c>
      <c r="E31" s="14">
        <v>11550</v>
      </c>
      <c r="F31" s="14">
        <f>F29</f>
        <v>-2212</v>
      </c>
      <c r="G31" s="14">
        <f>G29</f>
        <v>-2212</v>
      </c>
      <c r="H31" s="14"/>
      <c r="I31" s="14"/>
      <c r="J31" s="14">
        <v>-87455</v>
      </c>
      <c r="K31" s="14">
        <f>K29</f>
        <v>-3375</v>
      </c>
      <c r="L31" s="14">
        <f>L29</f>
        <v>-3355</v>
      </c>
      <c r="M31" s="14">
        <f>M29</f>
        <v>-20</v>
      </c>
      <c r="N31" s="14"/>
      <c r="O31" s="16"/>
    </row>
    <row r="32" spans="1:15" ht="12.75">
      <c r="A32" s="17"/>
      <c r="B32" s="18" t="s">
        <v>74</v>
      </c>
      <c r="C32" s="19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9"/>
    </row>
    <row r="33" spans="1:15" ht="38.25">
      <c r="A33" s="17"/>
      <c r="B33" s="11" t="s">
        <v>75</v>
      </c>
      <c r="C33" s="12" t="s">
        <v>34</v>
      </c>
      <c r="D33" s="13">
        <v>140</v>
      </c>
      <c r="E33" s="14"/>
      <c r="F33" s="14"/>
      <c r="G33" s="14"/>
      <c r="H33" s="14"/>
      <c r="I33" s="14"/>
      <c r="J33" s="14">
        <v>4397</v>
      </c>
      <c r="K33" s="14"/>
      <c r="L33" s="14"/>
      <c r="M33" s="14"/>
      <c r="N33" s="14"/>
      <c r="O33" s="16"/>
    </row>
    <row r="34" spans="1:15" ht="27" customHeight="1">
      <c r="A34" s="17"/>
      <c r="B34" s="11" t="s">
        <v>76</v>
      </c>
      <c r="C34" s="16" t="s">
        <v>34</v>
      </c>
      <c r="D34" s="13">
        <v>150</v>
      </c>
      <c r="E34" s="14">
        <v>110</v>
      </c>
      <c r="F34" s="14"/>
      <c r="G34" s="14"/>
      <c r="H34" s="14"/>
      <c r="I34" s="14"/>
      <c r="J34" s="14">
        <v>1077</v>
      </c>
      <c r="K34" s="14"/>
      <c r="L34" s="14"/>
      <c r="M34" s="14"/>
      <c r="N34" s="14"/>
      <c r="O34" s="16"/>
    </row>
    <row r="35" spans="2:15" ht="0.75" customHeigh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ht="12.75">
      <c r="B36" s="22" t="s">
        <v>77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2:15" ht="12.75">
      <c r="B37" s="24" t="s">
        <v>78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 ht="12.75">
      <c r="B38" s="24" t="s">
        <v>79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27" customHeight="1">
      <c r="B39" s="70" t="s">
        <v>80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2:15" ht="12.75">
      <c r="B40" s="22" t="s">
        <v>81</v>
      </c>
      <c r="C40" s="25"/>
      <c r="D40" s="26"/>
      <c r="E40" s="26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5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ht="15.75">
      <c r="B42" s="27" t="s">
        <v>82</v>
      </c>
      <c r="C42" s="27"/>
      <c r="D42" s="27"/>
      <c r="E42" s="27"/>
      <c r="F42" s="27"/>
      <c r="G42" s="27"/>
      <c r="H42" s="27"/>
      <c r="I42" s="27"/>
      <c r="J42" s="27"/>
      <c r="K42" s="27"/>
      <c r="L42" s="71"/>
      <c r="M42" s="71"/>
      <c r="N42" s="27"/>
      <c r="O42" s="28" t="s">
        <v>83</v>
      </c>
    </row>
    <row r="43" spans="2:15" ht="15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72" t="s">
        <v>84</v>
      </c>
      <c r="M43" s="72"/>
      <c r="N43" s="27"/>
      <c r="O43" s="29"/>
    </row>
    <row r="44" spans="2:15" ht="15.75">
      <c r="B44" s="27" t="s">
        <v>85</v>
      </c>
      <c r="C44" s="27"/>
      <c r="D44" s="27"/>
      <c r="E44" s="27"/>
      <c r="F44" s="27"/>
      <c r="G44" s="27"/>
      <c r="H44" s="27"/>
      <c r="I44" s="27"/>
      <c r="J44" s="27"/>
      <c r="K44" s="27"/>
      <c r="L44" s="71"/>
      <c r="M44" s="71"/>
      <c r="N44" s="27"/>
      <c r="O44" s="28" t="s">
        <v>86</v>
      </c>
    </row>
    <row r="45" spans="2:15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73" t="s">
        <v>84</v>
      </c>
      <c r="M45" s="73"/>
      <c r="N45" s="21"/>
      <c r="O45" s="30"/>
    </row>
  </sheetData>
  <sheetProtection/>
  <mergeCells count="24">
    <mergeCell ref="C12:E12"/>
    <mergeCell ref="A3:O3"/>
    <mergeCell ref="A4:O4"/>
    <mergeCell ref="C6:H6"/>
    <mergeCell ref="C10:E10"/>
    <mergeCell ref="C11:E11"/>
    <mergeCell ref="O16:O17"/>
    <mergeCell ref="C13:E13"/>
    <mergeCell ref="C14:E14"/>
    <mergeCell ref="A16:A17"/>
    <mergeCell ref="B16:B17"/>
    <mergeCell ref="C16:C17"/>
    <mergeCell ref="D16:D17"/>
    <mergeCell ref="E16:E17"/>
    <mergeCell ref="F16:F17"/>
    <mergeCell ref="G16:I16"/>
    <mergeCell ref="J16:J17"/>
    <mergeCell ref="K16:K17"/>
    <mergeCell ref="L16:N16"/>
    <mergeCell ref="B39:O39"/>
    <mergeCell ref="L42:M42"/>
    <mergeCell ref="L43:M43"/>
    <mergeCell ref="L44:M44"/>
    <mergeCell ref="L45:M45"/>
  </mergeCells>
  <printOptions horizontalCentered="1"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4"/>
  <sheetViews>
    <sheetView zoomScalePageLayoutView="0" workbookViewId="0" topLeftCell="A1">
      <pane xSplit="3" ySplit="19" topLeftCell="D20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B7" sqref="B7"/>
    </sheetView>
  </sheetViews>
  <sheetFormatPr defaultColWidth="9.00390625" defaultRowHeight="12.75" outlineLevelRow="1" outlineLevelCol="1"/>
  <cols>
    <col min="1" max="1" width="6.625" style="32" customWidth="1"/>
    <col min="2" max="2" width="45.875" style="32" customWidth="1"/>
    <col min="3" max="4" width="9.375" style="32" customWidth="1"/>
    <col min="5" max="5" width="14.50390625" style="32" customWidth="1" outlineLevel="1"/>
    <col min="6" max="6" width="15.875" style="32" customWidth="1" outlineLevel="1"/>
    <col min="7" max="7" width="12.50390625" style="32" customWidth="1" outlineLevel="1"/>
    <col min="8" max="8" width="12.875" style="32" customWidth="1" outlineLevel="1"/>
    <col min="9" max="9" width="11.50390625" style="32" customWidth="1" outlineLevel="1"/>
    <col min="10" max="10" width="11.00390625" style="32" customWidth="1" outlineLevel="1"/>
    <col min="11" max="11" width="14.50390625" style="32" customWidth="1"/>
    <col min="12" max="12" width="13.625" style="32" customWidth="1"/>
    <col min="13" max="13" width="10.625" style="32" customWidth="1"/>
    <col min="14" max="14" width="11.00390625" style="32" customWidth="1"/>
    <col min="15" max="15" width="12.125" style="32" customWidth="1"/>
    <col min="16" max="16" width="12.50390625" style="32" customWidth="1"/>
    <col min="17" max="17" width="16.625" style="32" customWidth="1"/>
    <col min="18" max="16384" width="9.375" style="32" customWidth="1"/>
  </cols>
  <sheetData>
    <row r="1" spans="2:17" ht="17.25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" t="s">
        <v>87</v>
      </c>
    </row>
    <row r="2" spans="2:17" ht="12.75" hidden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43.5" customHeight="1">
      <c r="B3" s="88" t="s">
        <v>88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2:17" ht="18.75" outlineLevel="1">
      <c r="B4" s="89" t="s">
        <v>89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2:17" ht="12.75" outlineLevel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2.75" outlineLevel="1">
      <c r="B6" s="4" t="s">
        <v>3</v>
      </c>
      <c r="C6" s="4" t="s">
        <v>90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2.75" outlineLevel="1">
      <c r="B7" s="4"/>
      <c r="C7" s="4" t="s">
        <v>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2.75" outlineLevel="1">
      <c r="B8" s="4" t="s">
        <v>5</v>
      </c>
      <c r="C8" s="4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2.75" outlineLevel="1">
      <c r="B9" s="4" t="s">
        <v>7</v>
      </c>
      <c r="C9" s="4" t="s">
        <v>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3"/>
      <c r="Q9" s="33"/>
    </row>
    <row r="10" spans="2:17" ht="12.75" outlineLevel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3"/>
      <c r="Q10" s="33"/>
    </row>
    <row r="11" spans="2:17" ht="12.75" outlineLevel="1">
      <c r="B11" s="4" t="s">
        <v>9</v>
      </c>
      <c r="C11" s="4"/>
      <c r="D11" s="75" t="s">
        <v>10</v>
      </c>
      <c r="E11" s="75"/>
      <c r="F11" s="75"/>
      <c r="G11" s="5"/>
      <c r="H11" s="5"/>
      <c r="I11" s="5"/>
      <c r="J11" s="4"/>
      <c r="K11" s="4"/>
      <c r="L11" s="4"/>
      <c r="M11" s="34"/>
      <c r="N11" s="34"/>
      <c r="O11" s="34"/>
      <c r="P11" s="34"/>
      <c r="Q11" s="34"/>
    </row>
    <row r="12" spans="2:17" ht="12.75" outlineLevel="1">
      <c r="B12" s="4" t="s">
        <v>11</v>
      </c>
      <c r="C12" s="4"/>
      <c r="D12" s="75">
        <v>326481003</v>
      </c>
      <c r="E12" s="75"/>
      <c r="F12" s="75"/>
      <c r="G12" s="5"/>
      <c r="H12" s="5"/>
      <c r="I12" s="5"/>
      <c r="J12" s="4"/>
      <c r="K12" s="4"/>
      <c r="L12" s="4"/>
      <c r="M12" s="34"/>
      <c r="N12" s="34"/>
      <c r="O12" s="34"/>
      <c r="P12" s="34"/>
      <c r="Q12" s="34"/>
    </row>
    <row r="13" spans="2:17" ht="12.75" outlineLevel="1">
      <c r="B13" s="4" t="s">
        <v>12</v>
      </c>
      <c r="C13" s="4"/>
      <c r="D13" s="75" t="s">
        <v>13</v>
      </c>
      <c r="E13" s="75"/>
      <c r="F13" s="75"/>
      <c r="G13" s="5"/>
      <c r="H13" s="5"/>
      <c r="I13" s="5"/>
      <c r="J13" s="4"/>
      <c r="K13" s="4"/>
      <c r="L13" s="4"/>
      <c r="M13" s="34"/>
      <c r="N13" s="34"/>
      <c r="O13" s="34"/>
      <c r="P13" s="34"/>
      <c r="Q13" s="34"/>
    </row>
    <row r="14" spans="2:17" ht="12.75" outlineLevel="1">
      <c r="B14" s="4" t="s">
        <v>14</v>
      </c>
      <c r="C14" s="4"/>
      <c r="D14" s="75" t="s">
        <v>15</v>
      </c>
      <c r="E14" s="75"/>
      <c r="F14" s="75"/>
      <c r="G14" s="5"/>
      <c r="H14" s="5"/>
      <c r="I14" s="5"/>
      <c r="J14" s="4"/>
      <c r="K14" s="4"/>
      <c r="L14" s="4"/>
      <c r="M14" s="34"/>
      <c r="N14" s="34"/>
      <c r="O14" s="34"/>
      <c r="P14" s="34"/>
      <c r="Q14" s="34"/>
    </row>
    <row r="15" spans="2:17" ht="12.75" outlineLevel="1">
      <c r="B15" s="4" t="s">
        <v>16</v>
      </c>
      <c r="C15" s="4"/>
      <c r="D15" s="75" t="s">
        <v>17</v>
      </c>
      <c r="E15" s="75"/>
      <c r="F15" s="75"/>
      <c r="G15" s="5"/>
      <c r="H15" s="5"/>
      <c r="I15" s="5"/>
      <c r="J15" s="4"/>
      <c r="K15" s="4"/>
      <c r="L15" s="4"/>
      <c r="M15" s="34"/>
      <c r="N15" s="34"/>
      <c r="O15" s="34"/>
      <c r="P15" s="34"/>
      <c r="Q15" s="34"/>
    </row>
    <row r="16" spans="2:17" ht="12.75" outlineLevel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3"/>
      <c r="N16" s="33"/>
      <c r="O16" s="33"/>
      <c r="P16" s="33"/>
      <c r="Q16" s="33"/>
    </row>
    <row r="17" spans="2:17" ht="12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76" t="s">
        <v>18</v>
      </c>
      <c r="B18" s="87" t="s">
        <v>19</v>
      </c>
      <c r="C18" s="83" t="s">
        <v>20</v>
      </c>
      <c r="D18" s="83" t="s">
        <v>21</v>
      </c>
      <c r="E18" s="83" t="s">
        <v>22</v>
      </c>
      <c r="F18" s="83" t="s">
        <v>91</v>
      </c>
      <c r="G18" s="83" t="s">
        <v>24</v>
      </c>
      <c r="H18" s="83"/>
      <c r="I18" s="83"/>
      <c r="J18" s="83"/>
      <c r="K18" s="83" t="s">
        <v>92</v>
      </c>
      <c r="L18" s="83" t="s">
        <v>93</v>
      </c>
      <c r="M18" s="83" t="s">
        <v>27</v>
      </c>
      <c r="N18" s="83"/>
      <c r="O18" s="83"/>
      <c r="P18" s="83"/>
      <c r="Q18" s="83" t="s">
        <v>94</v>
      </c>
    </row>
    <row r="19" spans="1:17" ht="76.5">
      <c r="A19" s="76"/>
      <c r="B19" s="87"/>
      <c r="C19" s="83"/>
      <c r="D19" s="83"/>
      <c r="E19" s="83"/>
      <c r="F19" s="83"/>
      <c r="G19" s="35" t="s">
        <v>95</v>
      </c>
      <c r="H19" s="35" t="s">
        <v>96</v>
      </c>
      <c r="I19" s="35" t="s">
        <v>97</v>
      </c>
      <c r="J19" s="35" t="s">
        <v>31</v>
      </c>
      <c r="K19" s="83"/>
      <c r="L19" s="83"/>
      <c r="M19" s="36" t="s">
        <v>95</v>
      </c>
      <c r="N19" s="36" t="s">
        <v>96</v>
      </c>
      <c r="O19" s="36" t="s">
        <v>97</v>
      </c>
      <c r="P19" s="36" t="s">
        <v>31</v>
      </c>
      <c r="Q19" s="83"/>
    </row>
    <row r="20" spans="1:17" ht="21">
      <c r="A20" s="37"/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38">
        <v>7</v>
      </c>
      <c r="I20" s="39" t="s">
        <v>98</v>
      </c>
      <c r="J20" s="38">
        <v>9</v>
      </c>
      <c r="K20" s="38">
        <v>10</v>
      </c>
      <c r="L20" s="38">
        <v>11</v>
      </c>
      <c r="M20" s="38">
        <v>12</v>
      </c>
      <c r="N20" s="38">
        <v>13</v>
      </c>
      <c r="O20" s="39" t="s">
        <v>99</v>
      </c>
      <c r="P20" s="38">
        <v>15</v>
      </c>
      <c r="Q20" s="38">
        <v>16</v>
      </c>
    </row>
    <row r="21" spans="1:17" ht="51">
      <c r="A21" s="40" t="s">
        <v>32</v>
      </c>
      <c r="B21" s="41" t="s">
        <v>100</v>
      </c>
      <c r="C21" s="42" t="s">
        <v>34</v>
      </c>
      <c r="D21" s="43" t="s">
        <v>64</v>
      </c>
      <c r="E21" s="44">
        <f>E22+E30+E35+E44+E45+E46+E49+E50+E51</f>
        <v>1262319</v>
      </c>
      <c r="F21" s="44">
        <f aca="true" t="shared" si="0" ref="F21:P21">F22+F30+F35+F44+F45+F46+F49+F50+F51</f>
        <v>10160</v>
      </c>
      <c r="G21" s="44">
        <f t="shared" si="0"/>
        <v>10160</v>
      </c>
      <c r="H21" s="44">
        <f t="shared" si="0"/>
        <v>0</v>
      </c>
      <c r="I21" s="44">
        <f t="shared" si="0"/>
        <v>10160</v>
      </c>
      <c r="J21" s="44">
        <f t="shared" si="0"/>
        <v>0</v>
      </c>
      <c r="K21" s="44">
        <f t="shared" si="0"/>
        <v>1480736.4</v>
      </c>
      <c r="L21" s="44">
        <f t="shared" si="0"/>
        <v>9221</v>
      </c>
      <c r="M21" s="44">
        <f t="shared" si="0"/>
        <v>9200</v>
      </c>
      <c r="N21" s="44">
        <f t="shared" si="0"/>
        <v>21</v>
      </c>
      <c r="O21" s="44">
        <f t="shared" si="0"/>
        <v>9221</v>
      </c>
      <c r="P21" s="44">
        <f t="shared" si="0"/>
        <v>0</v>
      </c>
      <c r="Q21" s="15" t="s">
        <v>40</v>
      </c>
    </row>
    <row r="22" spans="1:17" ht="25.5">
      <c r="A22" s="40" t="s">
        <v>37</v>
      </c>
      <c r="B22" s="41" t="s">
        <v>101</v>
      </c>
      <c r="C22" s="42" t="s">
        <v>34</v>
      </c>
      <c r="D22" s="43" t="s">
        <v>67</v>
      </c>
      <c r="E22" s="44">
        <f>E23+E24+E29</f>
        <v>421298</v>
      </c>
      <c r="F22" s="45">
        <f aca="true" t="shared" si="1" ref="F22:P22">F23+F24+F29</f>
        <v>1378</v>
      </c>
      <c r="G22" s="45">
        <f t="shared" si="1"/>
        <v>1378</v>
      </c>
      <c r="H22" s="45">
        <f t="shared" si="1"/>
        <v>0</v>
      </c>
      <c r="I22" s="45">
        <f t="shared" si="1"/>
        <v>1378</v>
      </c>
      <c r="J22" s="45">
        <f t="shared" si="1"/>
        <v>0</v>
      </c>
      <c r="K22" s="45">
        <f t="shared" si="1"/>
        <v>360888</v>
      </c>
      <c r="L22" s="45">
        <f t="shared" si="1"/>
        <v>2407</v>
      </c>
      <c r="M22" s="45">
        <f t="shared" si="1"/>
        <v>2405</v>
      </c>
      <c r="N22" s="45">
        <f t="shared" si="1"/>
        <v>2</v>
      </c>
      <c r="O22" s="45">
        <f t="shared" si="1"/>
        <v>2407</v>
      </c>
      <c r="P22" s="45">
        <f t="shared" si="1"/>
        <v>0</v>
      </c>
      <c r="Q22" s="42"/>
    </row>
    <row r="23" spans="1:17" ht="18" customHeight="1">
      <c r="A23" s="40" t="s">
        <v>102</v>
      </c>
      <c r="B23" s="41" t="s">
        <v>103</v>
      </c>
      <c r="C23" s="42" t="s">
        <v>34</v>
      </c>
      <c r="D23" s="43" t="s">
        <v>104</v>
      </c>
      <c r="E23" s="44">
        <v>27962</v>
      </c>
      <c r="F23" s="44"/>
      <c r="G23" s="44"/>
      <c r="H23" s="44"/>
      <c r="I23" s="44">
        <f>G23+H23</f>
        <v>0</v>
      </c>
      <c r="J23" s="44"/>
      <c r="K23" s="44">
        <v>25866</v>
      </c>
      <c r="L23" s="44">
        <f>M23+N23</f>
        <v>106</v>
      </c>
      <c r="M23" s="44">
        <v>104</v>
      </c>
      <c r="N23" s="44">
        <v>2</v>
      </c>
      <c r="O23" s="44">
        <f>M23+N23</f>
        <v>106</v>
      </c>
      <c r="P23" s="44"/>
      <c r="Q23" s="42"/>
    </row>
    <row r="24" spans="1:17" ht="57.75" customHeight="1">
      <c r="A24" s="40" t="s">
        <v>105</v>
      </c>
      <c r="B24" s="41" t="s">
        <v>106</v>
      </c>
      <c r="C24" s="42" t="s">
        <v>34</v>
      </c>
      <c r="D24" s="43" t="s">
        <v>107</v>
      </c>
      <c r="E24" s="44">
        <v>392185</v>
      </c>
      <c r="F24" s="44">
        <v>1378</v>
      </c>
      <c r="G24" s="44">
        <v>1378</v>
      </c>
      <c r="H24" s="44"/>
      <c r="I24" s="44">
        <f aca="true" t="shared" si="2" ref="I24:I67">G24+H24</f>
        <v>1378</v>
      </c>
      <c r="J24" s="44"/>
      <c r="K24" s="44">
        <v>333948</v>
      </c>
      <c r="L24" s="44">
        <v>2301</v>
      </c>
      <c r="M24" s="44">
        <v>2301</v>
      </c>
      <c r="N24" s="44"/>
      <c r="O24" s="44">
        <f aca="true" t="shared" si="3" ref="O24:O38">M24+N24</f>
        <v>2301</v>
      </c>
      <c r="P24" s="44"/>
      <c r="Q24" s="42"/>
    </row>
    <row r="25" spans="1:17" ht="12.75">
      <c r="A25" s="40" t="s">
        <v>108</v>
      </c>
      <c r="B25" s="46" t="s">
        <v>109</v>
      </c>
      <c r="C25" s="42" t="s">
        <v>34</v>
      </c>
      <c r="D25" s="43"/>
      <c r="E25" s="44"/>
      <c r="F25" s="44"/>
      <c r="G25" s="44"/>
      <c r="H25" s="44"/>
      <c r="I25" s="44">
        <f t="shared" si="2"/>
        <v>0</v>
      </c>
      <c r="J25" s="44"/>
      <c r="K25" s="44"/>
      <c r="L25" s="44"/>
      <c r="M25" s="44"/>
      <c r="N25" s="44"/>
      <c r="O25" s="44">
        <f t="shared" si="3"/>
        <v>0</v>
      </c>
      <c r="P25" s="44"/>
      <c r="Q25" s="42"/>
    </row>
    <row r="26" spans="1:17" ht="12.75">
      <c r="A26" s="40" t="s">
        <v>110</v>
      </c>
      <c r="B26" s="46" t="s">
        <v>111</v>
      </c>
      <c r="C26" s="42" t="s">
        <v>34</v>
      </c>
      <c r="D26" s="43"/>
      <c r="E26" s="44"/>
      <c r="F26" s="44"/>
      <c r="G26" s="44"/>
      <c r="H26" s="44"/>
      <c r="I26" s="44">
        <f t="shared" si="2"/>
        <v>0</v>
      </c>
      <c r="J26" s="44"/>
      <c r="K26" s="44"/>
      <c r="L26" s="44"/>
      <c r="M26" s="44"/>
      <c r="N26" s="44"/>
      <c r="O26" s="44">
        <f t="shared" si="3"/>
        <v>0</v>
      </c>
      <c r="P26" s="44"/>
      <c r="Q26" s="42"/>
    </row>
    <row r="27" spans="1:17" ht="12.75">
      <c r="A27" s="40" t="s">
        <v>112</v>
      </c>
      <c r="B27" s="46" t="s">
        <v>113</v>
      </c>
      <c r="C27" s="42" t="s">
        <v>34</v>
      </c>
      <c r="D27" s="43"/>
      <c r="E27" s="44"/>
      <c r="F27" s="44"/>
      <c r="G27" s="44"/>
      <c r="H27" s="44"/>
      <c r="I27" s="44">
        <f t="shared" si="2"/>
        <v>0</v>
      </c>
      <c r="J27" s="44"/>
      <c r="K27" s="44"/>
      <c r="L27" s="44"/>
      <c r="M27" s="44"/>
      <c r="N27" s="44"/>
      <c r="O27" s="44">
        <f t="shared" si="3"/>
        <v>0</v>
      </c>
      <c r="P27" s="44"/>
      <c r="Q27" s="42"/>
    </row>
    <row r="28" spans="1:17" ht="12.75">
      <c r="A28" s="40" t="s">
        <v>114</v>
      </c>
      <c r="B28" s="46" t="s">
        <v>115</v>
      </c>
      <c r="C28" s="42" t="s">
        <v>34</v>
      </c>
      <c r="D28" s="43"/>
      <c r="E28" s="44"/>
      <c r="F28" s="44"/>
      <c r="G28" s="44"/>
      <c r="H28" s="44"/>
      <c r="I28" s="44">
        <f t="shared" si="2"/>
        <v>0</v>
      </c>
      <c r="J28" s="44"/>
      <c r="K28" s="44"/>
      <c r="L28" s="44"/>
      <c r="M28" s="44"/>
      <c r="N28" s="44"/>
      <c r="O28" s="44">
        <f t="shared" si="3"/>
        <v>0</v>
      </c>
      <c r="P28" s="44"/>
      <c r="Q28" s="42"/>
    </row>
    <row r="29" spans="1:17" ht="25.5">
      <c r="A29" s="40" t="s">
        <v>41</v>
      </c>
      <c r="B29" s="41" t="s">
        <v>116</v>
      </c>
      <c r="C29" s="42" t="s">
        <v>34</v>
      </c>
      <c r="D29" s="43" t="s">
        <v>117</v>
      </c>
      <c r="E29" s="44">
        <v>1151</v>
      </c>
      <c r="F29" s="44"/>
      <c r="G29" s="44"/>
      <c r="H29" s="44"/>
      <c r="I29" s="44">
        <f t="shared" si="2"/>
        <v>0</v>
      </c>
      <c r="J29" s="44"/>
      <c r="K29" s="44">
        <v>1074</v>
      </c>
      <c r="L29" s="44"/>
      <c r="M29" s="44"/>
      <c r="N29" s="44"/>
      <c r="O29" s="44">
        <f t="shared" si="3"/>
        <v>0</v>
      </c>
      <c r="P29" s="44"/>
      <c r="Q29" s="42"/>
    </row>
    <row r="30" spans="1:17" ht="25.5">
      <c r="A30" s="40" t="s">
        <v>44</v>
      </c>
      <c r="B30" s="41" t="s">
        <v>118</v>
      </c>
      <c r="C30" s="42" t="s">
        <v>34</v>
      </c>
      <c r="D30" s="43" t="s">
        <v>70</v>
      </c>
      <c r="E30" s="44">
        <f>E31+E32+E33+E34</f>
        <v>575515</v>
      </c>
      <c r="F30" s="45">
        <f aca="true" t="shared" si="4" ref="F30:P30">F31+F32+F33+F34</f>
        <v>5016</v>
      </c>
      <c r="G30" s="45">
        <f t="shared" si="4"/>
        <v>5016</v>
      </c>
      <c r="H30" s="45">
        <f t="shared" si="4"/>
        <v>0</v>
      </c>
      <c r="I30" s="45">
        <f t="shared" si="4"/>
        <v>5016</v>
      </c>
      <c r="J30" s="45">
        <f t="shared" si="4"/>
        <v>0</v>
      </c>
      <c r="K30" s="45">
        <f t="shared" si="4"/>
        <v>871099</v>
      </c>
      <c r="L30" s="45">
        <f t="shared" si="4"/>
        <v>3639</v>
      </c>
      <c r="M30" s="45">
        <f t="shared" si="4"/>
        <v>3639</v>
      </c>
      <c r="N30" s="45">
        <f t="shared" si="4"/>
        <v>0</v>
      </c>
      <c r="O30" s="45">
        <f t="shared" si="4"/>
        <v>3639</v>
      </c>
      <c r="P30" s="45">
        <f t="shared" si="4"/>
        <v>0</v>
      </c>
      <c r="Q30" s="42"/>
    </row>
    <row r="31" spans="1:17" ht="12.75">
      <c r="A31" s="40" t="s">
        <v>119</v>
      </c>
      <c r="B31" s="41" t="s">
        <v>120</v>
      </c>
      <c r="C31" s="42" t="s">
        <v>34</v>
      </c>
      <c r="D31" s="43" t="s">
        <v>121</v>
      </c>
      <c r="E31" s="44">
        <v>219</v>
      </c>
      <c r="F31" s="44"/>
      <c r="G31" s="44"/>
      <c r="H31" s="44"/>
      <c r="I31" s="44">
        <f t="shared" si="2"/>
        <v>0</v>
      </c>
      <c r="J31" s="44"/>
      <c r="K31" s="44"/>
      <c r="L31" s="44"/>
      <c r="M31" s="44"/>
      <c r="N31" s="44"/>
      <c r="O31" s="44">
        <f t="shared" si="3"/>
        <v>0</v>
      </c>
      <c r="P31" s="44"/>
      <c r="Q31" s="42"/>
    </row>
    <row r="32" spans="1:17" ht="12.75">
      <c r="A32" s="40" t="s">
        <v>122</v>
      </c>
      <c r="B32" s="41" t="s">
        <v>123</v>
      </c>
      <c r="C32" s="42" t="s">
        <v>34</v>
      </c>
      <c r="D32" s="43" t="s">
        <v>124</v>
      </c>
      <c r="E32" s="44"/>
      <c r="F32" s="44"/>
      <c r="G32" s="44"/>
      <c r="H32" s="44"/>
      <c r="I32" s="44">
        <f t="shared" si="2"/>
        <v>0</v>
      </c>
      <c r="J32" s="44"/>
      <c r="K32" s="44"/>
      <c r="L32" s="44"/>
      <c r="M32" s="44"/>
      <c r="N32" s="44"/>
      <c r="O32" s="44">
        <f t="shared" si="3"/>
        <v>0</v>
      </c>
      <c r="P32" s="44"/>
      <c r="Q32" s="42"/>
    </row>
    <row r="33" spans="1:17" ht="38.25">
      <c r="A33" s="40" t="s">
        <v>125</v>
      </c>
      <c r="B33" s="41" t="s">
        <v>126</v>
      </c>
      <c r="C33" s="42" t="s">
        <v>34</v>
      </c>
      <c r="D33" s="43" t="s">
        <v>127</v>
      </c>
      <c r="E33" s="44">
        <v>540681</v>
      </c>
      <c r="F33" s="44">
        <v>2230</v>
      </c>
      <c r="G33" s="44">
        <v>2230</v>
      </c>
      <c r="H33" s="44"/>
      <c r="I33" s="44">
        <f t="shared" si="2"/>
        <v>2230</v>
      </c>
      <c r="J33" s="44"/>
      <c r="K33" s="44">
        <v>853608</v>
      </c>
      <c r="L33" s="44">
        <v>1980</v>
      </c>
      <c r="M33" s="44">
        <v>1980</v>
      </c>
      <c r="N33" s="44"/>
      <c r="O33" s="44">
        <f t="shared" si="3"/>
        <v>1980</v>
      </c>
      <c r="P33" s="44"/>
      <c r="Q33" s="42"/>
    </row>
    <row r="34" spans="1:17" ht="25.5">
      <c r="A34" s="40" t="s">
        <v>128</v>
      </c>
      <c r="B34" s="41" t="s">
        <v>129</v>
      </c>
      <c r="C34" s="42" t="s">
        <v>34</v>
      </c>
      <c r="D34" s="43" t="s">
        <v>130</v>
      </c>
      <c r="E34" s="44">
        <v>34615</v>
      </c>
      <c r="F34" s="44">
        <v>2786</v>
      </c>
      <c r="G34" s="44">
        <v>2786</v>
      </c>
      <c r="H34" s="44"/>
      <c r="I34" s="44">
        <f t="shared" si="2"/>
        <v>2786</v>
      </c>
      <c r="J34" s="44"/>
      <c r="K34" s="44">
        <v>17491</v>
      </c>
      <c r="L34" s="44">
        <v>1659</v>
      </c>
      <c r="M34" s="44">
        <v>1659</v>
      </c>
      <c r="N34" s="44"/>
      <c r="O34" s="44">
        <f t="shared" si="3"/>
        <v>1659</v>
      </c>
      <c r="P34" s="44"/>
      <c r="Q34" s="42"/>
    </row>
    <row r="35" spans="1:17" ht="12.75">
      <c r="A35" s="40" t="s">
        <v>47</v>
      </c>
      <c r="B35" s="41" t="s">
        <v>131</v>
      </c>
      <c r="C35" s="42" t="s">
        <v>34</v>
      </c>
      <c r="D35" s="43" t="s">
        <v>73</v>
      </c>
      <c r="E35" s="44">
        <f>E36+E37+E38</f>
        <v>134315</v>
      </c>
      <c r="F35" s="44">
        <f aca="true" t="shared" si="5" ref="F35:P35">F36+F37+F38</f>
        <v>1148</v>
      </c>
      <c r="G35" s="44">
        <f t="shared" si="5"/>
        <v>1148</v>
      </c>
      <c r="H35" s="44">
        <f t="shared" si="5"/>
        <v>0</v>
      </c>
      <c r="I35" s="44">
        <f t="shared" si="5"/>
        <v>1148</v>
      </c>
      <c r="J35" s="44">
        <f t="shared" si="5"/>
        <v>0</v>
      </c>
      <c r="K35" s="44">
        <f t="shared" si="5"/>
        <v>124846.40000000001</v>
      </c>
      <c r="L35" s="44">
        <f t="shared" si="5"/>
        <v>466</v>
      </c>
      <c r="M35" s="44">
        <f t="shared" si="5"/>
        <v>453</v>
      </c>
      <c r="N35" s="44">
        <f t="shared" si="5"/>
        <v>13</v>
      </c>
      <c r="O35" s="44">
        <f t="shared" si="5"/>
        <v>466</v>
      </c>
      <c r="P35" s="44">
        <f t="shared" si="5"/>
        <v>0</v>
      </c>
      <c r="Q35" s="42"/>
    </row>
    <row r="36" spans="1:17" ht="17.25" customHeight="1">
      <c r="A36" s="40" t="s">
        <v>132</v>
      </c>
      <c r="B36" s="47" t="s">
        <v>133</v>
      </c>
      <c r="C36" s="42" t="s">
        <v>34</v>
      </c>
      <c r="D36" s="43"/>
      <c r="E36" s="44">
        <f>30974+59</f>
        <v>31033</v>
      </c>
      <c r="F36" s="44">
        <v>402</v>
      </c>
      <c r="G36" s="44">
        <v>402</v>
      </c>
      <c r="H36" s="44"/>
      <c r="I36" s="44">
        <f t="shared" si="2"/>
        <v>402</v>
      </c>
      <c r="J36" s="44"/>
      <c r="K36" s="44">
        <v>30664</v>
      </c>
      <c r="L36" s="44">
        <f>M36+N36</f>
        <v>165</v>
      </c>
      <c r="M36" s="44">
        <v>163</v>
      </c>
      <c r="N36" s="44">
        <v>2</v>
      </c>
      <c r="O36" s="44">
        <f t="shared" si="3"/>
        <v>165</v>
      </c>
      <c r="P36" s="44"/>
      <c r="Q36" s="42"/>
    </row>
    <row r="37" spans="1:17" ht="15" customHeight="1">
      <c r="A37" s="40" t="s">
        <v>134</v>
      </c>
      <c r="B37" s="47" t="s">
        <v>135</v>
      </c>
      <c r="C37" s="42" t="s">
        <v>34</v>
      </c>
      <c r="D37" s="43"/>
      <c r="E37" s="44">
        <f>37086.4+3201</f>
        <v>40287.4</v>
      </c>
      <c r="F37" s="44"/>
      <c r="G37" s="44"/>
      <c r="H37" s="44"/>
      <c r="I37" s="44">
        <f t="shared" si="2"/>
        <v>0</v>
      </c>
      <c r="J37" s="44"/>
      <c r="K37" s="44">
        <v>36163.1</v>
      </c>
      <c r="L37" s="44">
        <f>M37+N37</f>
        <v>5</v>
      </c>
      <c r="M37" s="44"/>
      <c r="N37" s="44">
        <v>5</v>
      </c>
      <c r="O37" s="44">
        <f t="shared" si="3"/>
        <v>5</v>
      </c>
      <c r="P37" s="44"/>
      <c r="Q37" s="42"/>
    </row>
    <row r="38" spans="1:17" ht="18.75" customHeight="1">
      <c r="A38" s="40" t="s">
        <v>136</v>
      </c>
      <c r="B38" s="47" t="s">
        <v>137</v>
      </c>
      <c r="C38" s="42" t="s">
        <v>34</v>
      </c>
      <c r="D38" s="43"/>
      <c r="E38" s="44">
        <f>61447.6+323+1224</f>
        <v>62994.6</v>
      </c>
      <c r="F38" s="44">
        <v>746</v>
      </c>
      <c r="G38" s="44">
        <v>746</v>
      </c>
      <c r="H38" s="44"/>
      <c r="I38" s="44">
        <f t="shared" si="2"/>
        <v>746</v>
      </c>
      <c r="J38" s="44"/>
      <c r="K38" s="44">
        <f>55700.3+2319</f>
        <v>58019.3</v>
      </c>
      <c r="L38" s="44">
        <f>M38+N38</f>
        <v>296</v>
      </c>
      <c r="M38" s="44">
        <v>290</v>
      </c>
      <c r="N38" s="44">
        <v>6</v>
      </c>
      <c r="O38" s="44">
        <f t="shared" si="3"/>
        <v>296</v>
      </c>
      <c r="P38" s="44"/>
      <c r="Q38" s="42"/>
    </row>
    <row r="39" spans="1:17" ht="21" outlineLevel="1">
      <c r="A39" s="9"/>
      <c r="B39" s="39">
        <v>1</v>
      </c>
      <c r="C39" s="39">
        <v>2</v>
      </c>
      <c r="D39" s="39">
        <v>3</v>
      </c>
      <c r="E39" s="48">
        <v>4</v>
      </c>
      <c r="F39" s="48">
        <v>5</v>
      </c>
      <c r="G39" s="48">
        <v>6</v>
      </c>
      <c r="H39" s="48">
        <v>7</v>
      </c>
      <c r="I39" s="48" t="s">
        <v>98</v>
      </c>
      <c r="J39" s="48">
        <v>9</v>
      </c>
      <c r="K39" s="48">
        <v>10</v>
      </c>
      <c r="L39" s="48">
        <v>11</v>
      </c>
      <c r="M39" s="48">
        <v>12</v>
      </c>
      <c r="N39" s="48">
        <v>13</v>
      </c>
      <c r="O39" s="48" t="s">
        <v>99</v>
      </c>
      <c r="P39" s="48">
        <v>15</v>
      </c>
      <c r="Q39" s="39">
        <v>16</v>
      </c>
    </row>
    <row r="40" spans="1:17" ht="38.25">
      <c r="A40" s="40"/>
      <c r="B40" s="46" t="s">
        <v>138</v>
      </c>
      <c r="C40" s="42" t="s">
        <v>139</v>
      </c>
      <c r="D40" s="43"/>
      <c r="E40" s="49">
        <v>373</v>
      </c>
      <c r="F40" s="49">
        <v>3</v>
      </c>
      <c r="G40" s="49"/>
      <c r="H40" s="49"/>
      <c r="I40" s="49">
        <f t="shared" si="2"/>
        <v>0</v>
      </c>
      <c r="J40" s="49"/>
      <c r="K40" s="49">
        <f aca="true" t="shared" si="6" ref="K40:P40">SUM(K41:K43)</f>
        <v>349</v>
      </c>
      <c r="L40" s="50">
        <f t="shared" si="6"/>
        <v>1.5</v>
      </c>
      <c r="M40" s="50">
        <f t="shared" si="6"/>
        <v>1.5</v>
      </c>
      <c r="N40" s="49">
        <f t="shared" si="6"/>
        <v>0</v>
      </c>
      <c r="O40" s="49">
        <f t="shared" si="6"/>
        <v>1.5</v>
      </c>
      <c r="P40" s="49">
        <f t="shared" si="6"/>
        <v>0</v>
      </c>
      <c r="Q40" s="42"/>
    </row>
    <row r="41" spans="1:17" ht="12.75">
      <c r="A41" s="40"/>
      <c r="B41" s="51" t="s">
        <v>133</v>
      </c>
      <c r="C41" s="42" t="s">
        <v>139</v>
      </c>
      <c r="D41" s="43"/>
      <c r="E41" s="49">
        <v>51</v>
      </c>
      <c r="F41" s="49">
        <v>1</v>
      </c>
      <c r="G41" s="49"/>
      <c r="H41" s="49"/>
      <c r="I41" s="49">
        <f t="shared" si="2"/>
        <v>0</v>
      </c>
      <c r="J41" s="49"/>
      <c r="K41" s="49">
        <v>48</v>
      </c>
      <c r="L41" s="50">
        <v>0.5</v>
      </c>
      <c r="M41" s="50">
        <v>0.5</v>
      </c>
      <c r="N41" s="49"/>
      <c r="O41" s="49">
        <f aca="true" t="shared" si="7" ref="O41:O67">M41+N41</f>
        <v>0.5</v>
      </c>
      <c r="P41" s="49"/>
      <c r="Q41" s="42"/>
    </row>
    <row r="42" spans="1:17" ht="12.75">
      <c r="A42" s="40"/>
      <c r="B42" s="51" t="s">
        <v>135</v>
      </c>
      <c r="C42" s="42" t="s">
        <v>139</v>
      </c>
      <c r="D42" s="43"/>
      <c r="E42" s="49">
        <v>111</v>
      </c>
      <c r="F42" s="49"/>
      <c r="G42" s="49"/>
      <c r="H42" s="49"/>
      <c r="I42" s="49">
        <f t="shared" si="2"/>
        <v>0</v>
      </c>
      <c r="J42" s="49"/>
      <c r="K42" s="49">
        <v>103</v>
      </c>
      <c r="L42" s="49"/>
      <c r="M42" s="49"/>
      <c r="N42" s="49"/>
      <c r="O42" s="49">
        <f t="shared" si="7"/>
        <v>0</v>
      </c>
      <c r="P42" s="49"/>
      <c r="Q42" s="42"/>
    </row>
    <row r="43" spans="1:17" ht="12.75">
      <c r="A43" s="40"/>
      <c r="B43" s="51" t="s">
        <v>137</v>
      </c>
      <c r="C43" s="42" t="s">
        <v>139</v>
      </c>
      <c r="D43" s="43"/>
      <c r="E43" s="49">
        <v>211</v>
      </c>
      <c r="F43" s="49">
        <v>2</v>
      </c>
      <c r="G43" s="49"/>
      <c r="H43" s="49"/>
      <c r="I43" s="49">
        <f t="shared" si="2"/>
        <v>0</v>
      </c>
      <c r="J43" s="49"/>
      <c r="K43" s="49">
        <v>198</v>
      </c>
      <c r="L43" s="50">
        <v>1</v>
      </c>
      <c r="M43" s="50">
        <v>1</v>
      </c>
      <c r="N43" s="49"/>
      <c r="O43" s="49">
        <f t="shared" si="7"/>
        <v>1</v>
      </c>
      <c r="P43" s="49"/>
      <c r="Q43" s="42"/>
    </row>
    <row r="44" spans="1:17" ht="76.5">
      <c r="A44" s="40" t="s">
        <v>50</v>
      </c>
      <c r="B44" s="41" t="s">
        <v>140</v>
      </c>
      <c r="C44" s="42" t="s">
        <v>34</v>
      </c>
      <c r="D44" s="43" t="s">
        <v>141</v>
      </c>
      <c r="E44" s="44">
        <v>39195</v>
      </c>
      <c r="F44" s="44">
        <v>355</v>
      </c>
      <c r="G44" s="44">
        <v>355</v>
      </c>
      <c r="H44" s="44"/>
      <c r="I44" s="44">
        <f t="shared" si="2"/>
        <v>355</v>
      </c>
      <c r="J44" s="44"/>
      <c r="K44" s="44">
        <v>39768</v>
      </c>
      <c r="L44" s="44">
        <f>M44+N44</f>
        <v>148</v>
      </c>
      <c r="M44" s="44">
        <v>144</v>
      </c>
      <c r="N44" s="44">
        <v>4</v>
      </c>
      <c r="O44" s="44">
        <f t="shared" si="7"/>
        <v>148</v>
      </c>
      <c r="P44" s="44"/>
      <c r="Q44" s="42"/>
    </row>
    <row r="45" spans="1:17" ht="12.75">
      <c r="A45" s="40" t="s">
        <v>142</v>
      </c>
      <c r="B45" s="41" t="s">
        <v>143</v>
      </c>
      <c r="C45" s="42" t="s">
        <v>34</v>
      </c>
      <c r="D45" s="43" t="s">
        <v>144</v>
      </c>
      <c r="E45" s="44">
        <v>64308</v>
      </c>
      <c r="F45" s="44">
        <v>1945</v>
      </c>
      <c r="G45" s="44">
        <v>1945</v>
      </c>
      <c r="H45" s="44"/>
      <c r="I45" s="44">
        <f t="shared" si="2"/>
        <v>1945</v>
      </c>
      <c r="J45" s="44"/>
      <c r="K45" s="44">
        <v>56960</v>
      </c>
      <c r="L45" s="44">
        <f>M45+N45</f>
        <v>1578</v>
      </c>
      <c r="M45" s="44">
        <v>1577</v>
      </c>
      <c r="N45" s="44">
        <v>1</v>
      </c>
      <c r="O45" s="44">
        <f t="shared" si="7"/>
        <v>1578</v>
      </c>
      <c r="P45" s="44"/>
      <c r="Q45" s="42"/>
    </row>
    <row r="46" spans="1:17" ht="25.5">
      <c r="A46" s="40" t="s">
        <v>145</v>
      </c>
      <c r="B46" s="41" t="s">
        <v>146</v>
      </c>
      <c r="C46" s="42" t="s">
        <v>34</v>
      </c>
      <c r="D46" s="43" t="s">
        <v>147</v>
      </c>
      <c r="E46" s="44">
        <f>E47+E48</f>
        <v>3421</v>
      </c>
      <c r="F46" s="44">
        <f aca="true" t="shared" si="8" ref="F46:P46">F47+F48</f>
        <v>195</v>
      </c>
      <c r="G46" s="44">
        <f t="shared" si="8"/>
        <v>195</v>
      </c>
      <c r="H46" s="44">
        <f t="shared" si="8"/>
        <v>0</v>
      </c>
      <c r="I46" s="44">
        <f t="shared" si="8"/>
        <v>195</v>
      </c>
      <c r="J46" s="44">
        <f t="shared" si="8"/>
        <v>0</v>
      </c>
      <c r="K46" s="44">
        <f t="shared" si="8"/>
        <v>3061</v>
      </c>
      <c r="L46" s="44">
        <f t="shared" si="8"/>
        <v>64</v>
      </c>
      <c r="M46" s="44">
        <f t="shared" si="8"/>
        <v>64</v>
      </c>
      <c r="N46" s="44">
        <f t="shared" si="8"/>
        <v>0</v>
      </c>
      <c r="O46" s="44">
        <f t="shared" si="8"/>
        <v>64</v>
      </c>
      <c r="P46" s="44">
        <f t="shared" si="8"/>
        <v>0</v>
      </c>
      <c r="Q46" s="42"/>
    </row>
    <row r="47" spans="1:17" ht="12.75">
      <c r="A47" s="40" t="s">
        <v>59</v>
      </c>
      <c r="B47" s="41" t="s">
        <v>148</v>
      </c>
      <c r="C47" s="42" t="s">
        <v>34</v>
      </c>
      <c r="D47" s="43" t="s">
        <v>149</v>
      </c>
      <c r="E47" s="44">
        <v>3421</v>
      </c>
      <c r="F47" s="44">
        <v>195</v>
      </c>
      <c r="G47" s="44">
        <v>195</v>
      </c>
      <c r="H47" s="44"/>
      <c r="I47" s="44">
        <f t="shared" si="2"/>
        <v>195</v>
      </c>
      <c r="J47" s="44"/>
      <c r="K47" s="44">
        <v>3061</v>
      </c>
      <c r="L47" s="44">
        <v>64</v>
      </c>
      <c r="M47" s="44">
        <v>64</v>
      </c>
      <c r="N47" s="44"/>
      <c r="O47" s="44">
        <f t="shared" si="7"/>
        <v>64</v>
      </c>
      <c r="P47" s="44"/>
      <c r="Q47" s="42"/>
    </row>
    <row r="48" spans="1:17" ht="12.75">
      <c r="A48" s="40" t="s">
        <v>62</v>
      </c>
      <c r="B48" s="41" t="s">
        <v>150</v>
      </c>
      <c r="C48" s="42" t="s">
        <v>34</v>
      </c>
      <c r="D48" s="43" t="s">
        <v>151</v>
      </c>
      <c r="E48" s="44"/>
      <c r="F48" s="44"/>
      <c r="G48" s="44"/>
      <c r="H48" s="44"/>
      <c r="I48" s="44">
        <f t="shared" si="2"/>
        <v>0</v>
      </c>
      <c r="J48" s="44"/>
      <c r="K48" s="44"/>
      <c r="L48" s="44"/>
      <c r="M48" s="44"/>
      <c r="N48" s="44"/>
      <c r="O48" s="44">
        <f t="shared" si="7"/>
        <v>0</v>
      </c>
      <c r="P48" s="44"/>
      <c r="Q48" s="42"/>
    </row>
    <row r="49" spans="1:17" ht="25.5">
      <c r="A49" s="40" t="s">
        <v>65</v>
      </c>
      <c r="B49" s="41" t="s">
        <v>152</v>
      </c>
      <c r="C49" s="42" t="s">
        <v>34</v>
      </c>
      <c r="D49" s="43" t="s">
        <v>153</v>
      </c>
      <c r="E49" s="44">
        <v>2158</v>
      </c>
      <c r="F49" s="44">
        <v>9</v>
      </c>
      <c r="G49" s="44">
        <v>9</v>
      </c>
      <c r="H49" s="44"/>
      <c r="I49" s="44">
        <f t="shared" si="2"/>
        <v>9</v>
      </c>
      <c r="J49" s="44"/>
      <c r="K49" s="44">
        <v>2302</v>
      </c>
      <c r="L49" s="44"/>
      <c r="M49" s="44"/>
      <c r="N49" s="44"/>
      <c r="O49" s="44">
        <f t="shared" si="7"/>
        <v>0</v>
      </c>
      <c r="P49" s="44"/>
      <c r="Q49" s="42"/>
    </row>
    <row r="50" spans="1:17" ht="38.25">
      <c r="A50" s="40" t="s">
        <v>68</v>
      </c>
      <c r="B50" s="41" t="s">
        <v>154</v>
      </c>
      <c r="C50" s="42" t="s">
        <v>34</v>
      </c>
      <c r="D50" s="43" t="s">
        <v>155</v>
      </c>
      <c r="E50" s="44">
        <v>2783</v>
      </c>
      <c r="F50" s="44"/>
      <c r="G50" s="44"/>
      <c r="H50" s="44"/>
      <c r="I50" s="44">
        <f t="shared" si="2"/>
        <v>0</v>
      </c>
      <c r="J50" s="44"/>
      <c r="K50" s="44"/>
      <c r="L50" s="44"/>
      <c r="M50" s="44"/>
      <c r="N50" s="44"/>
      <c r="O50" s="44">
        <f t="shared" si="7"/>
        <v>0</v>
      </c>
      <c r="P50" s="44"/>
      <c r="Q50" s="42"/>
    </row>
    <row r="51" spans="1:17" ht="12.75">
      <c r="A51" s="40" t="s">
        <v>71</v>
      </c>
      <c r="B51" s="41" t="s">
        <v>63</v>
      </c>
      <c r="C51" s="42" t="s">
        <v>34</v>
      </c>
      <c r="D51" s="43" t="s">
        <v>156</v>
      </c>
      <c r="E51" s="44">
        <v>19326</v>
      </c>
      <c r="F51" s="44">
        <v>114</v>
      </c>
      <c r="G51" s="44">
        <v>114</v>
      </c>
      <c r="H51" s="44"/>
      <c r="I51" s="44">
        <f t="shared" si="2"/>
        <v>114</v>
      </c>
      <c r="J51" s="44"/>
      <c r="K51" s="44">
        <v>21812</v>
      </c>
      <c r="L51" s="44">
        <f>M51+N51</f>
        <v>919</v>
      </c>
      <c r="M51" s="44">
        <v>918</v>
      </c>
      <c r="N51" s="44">
        <v>1</v>
      </c>
      <c r="O51" s="44">
        <f t="shared" si="7"/>
        <v>919</v>
      </c>
      <c r="P51" s="44"/>
      <c r="Q51" s="42"/>
    </row>
    <row r="52" spans="1:17" ht="38.25">
      <c r="A52" s="40" t="s">
        <v>157</v>
      </c>
      <c r="B52" s="41" t="s">
        <v>158</v>
      </c>
      <c r="C52" s="42" t="s">
        <v>34</v>
      </c>
      <c r="D52" s="43" t="s">
        <v>159</v>
      </c>
      <c r="E52" s="44">
        <f>E53+E54+E55+E56+E57</f>
        <v>52812</v>
      </c>
      <c r="F52" s="44">
        <f aca="true" t="shared" si="9" ref="F52:Q52">F53+F54+F55+F56+F57</f>
        <v>0</v>
      </c>
      <c r="G52" s="44">
        <f t="shared" si="9"/>
        <v>0</v>
      </c>
      <c r="H52" s="44">
        <f t="shared" si="9"/>
        <v>0</v>
      </c>
      <c r="I52" s="44">
        <f t="shared" si="9"/>
        <v>0</v>
      </c>
      <c r="J52" s="44">
        <f t="shared" si="9"/>
        <v>0</v>
      </c>
      <c r="K52" s="44">
        <f t="shared" si="9"/>
        <v>264667</v>
      </c>
      <c r="L52" s="44">
        <f t="shared" si="9"/>
        <v>0</v>
      </c>
      <c r="M52" s="44">
        <f t="shared" si="9"/>
        <v>0</v>
      </c>
      <c r="N52" s="44">
        <f t="shared" si="9"/>
        <v>0</v>
      </c>
      <c r="O52" s="44">
        <f t="shared" si="9"/>
        <v>0</v>
      </c>
      <c r="P52" s="44">
        <f t="shared" si="9"/>
        <v>0</v>
      </c>
      <c r="Q52" s="52">
        <f t="shared" si="9"/>
        <v>0</v>
      </c>
    </row>
    <row r="53" spans="1:17" ht="25.5">
      <c r="A53" s="40" t="s">
        <v>160</v>
      </c>
      <c r="B53" s="41" t="s">
        <v>161</v>
      </c>
      <c r="C53" s="42" t="s">
        <v>34</v>
      </c>
      <c r="D53" s="43" t="s">
        <v>162</v>
      </c>
      <c r="E53" s="44"/>
      <c r="F53" s="44"/>
      <c r="G53" s="44"/>
      <c r="H53" s="44"/>
      <c r="I53" s="44">
        <f t="shared" si="2"/>
        <v>0</v>
      </c>
      <c r="J53" s="44"/>
      <c r="K53" s="44"/>
      <c r="L53" s="44"/>
      <c r="M53" s="44"/>
      <c r="N53" s="44"/>
      <c r="O53" s="44">
        <f t="shared" si="7"/>
        <v>0</v>
      </c>
      <c r="P53" s="44"/>
      <c r="Q53" s="42"/>
    </row>
    <row r="54" spans="1:17" ht="12.75">
      <c r="A54" s="40" t="s">
        <v>163</v>
      </c>
      <c r="B54" s="41" t="s">
        <v>164</v>
      </c>
      <c r="C54" s="42" t="s">
        <v>34</v>
      </c>
      <c r="D54" s="43" t="s">
        <v>165</v>
      </c>
      <c r="E54" s="44"/>
      <c r="F54" s="44"/>
      <c r="G54" s="44"/>
      <c r="H54" s="44"/>
      <c r="I54" s="44">
        <f t="shared" si="2"/>
        <v>0</v>
      </c>
      <c r="J54" s="44"/>
      <c r="K54" s="44"/>
      <c r="L54" s="44"/>
      <c r="M54" s="44"/>
      <c r="N54" s="44"/>
      <c r="O54" s="44">
        <f t="shared" si="7"/>
        <v>0</v>
      </c>
      <c r="P54" s="44"/>
      <c r="Q54" s="42"/>
    </row>
    <row r="55" spans="1:17" ht="25.5">
      <c r="A55" s="40" t="s">
        <v>166</v>
      </c>
      <c r="B55" s="41" t="s">
        <v>167</v>
      </c>
      <c r="C55" s="42" t="s">
        <v>34</v>
      </c>
      <c r="D55" s="43" t="s">
        <v>168</v>
      </c>
      <c r="E55" s="44"/>
      <c r="F55" s="44"/>
      <c r="G55" s="44"/>
      <c r="H55" s="44"/>
      <c r="I55" s="44">
        <f t="shared" si="2"/>
        <v>0</v>
      </c>
      <c r="J55" s="44"/>
      <c r="K55" s="44"/>
      <c r="L55" s="44"/>
      <c r="M55" s="44"/>
      <c r="N55" s="44"/>
      <c r="O55" s="44">
        <f t="shared" si="7"/>
        <v>0</v>
      </c>
      <c r="P55" s="44"/>
      <c r="Q55" s="42"/>
    </row>
    <row r="56" spans="1:17" ht="12.75">
      <c r="A56" s="40" t="s">
        <v>169</v>
      </c>
      <c r="B56" s="41" t="s">
        <v>170</v>
      </c>
      <c r="C56" s="42" t="s">
        <v>34</v>
      </c>
      <c r="D56" s="43" t="s">
        <v>171</v>
      </c>
      <c r="E56" s="44">
        <v>1280</v>
      </c>
      <c r="F56" s="44"/>
      <c r="G56" s="44"/>
      <c r="H56" s="44"/>
      <c r="I56" s="44">
        <f t="shared" si="2"/>
        <v>0</v>
      </c>
      <c r="J56" s="44"/>
      <c r="K56" s="44">
        <v>2889</v>
      </c>
      <c r="L56" s="44"/>
      <c r="M56" s="44"/>
      <c r="N56" s="44"/>
      <c r="O56" s="44">
        <f t="shared" si="7"/>
        <v>0</v>
      </c>
      <c r="P56" s="44"/>
      <c r="Q56" s="42"/>
    </row>
    <row r="57" spans="1:17" ht="25.5">
      <c r="A57" s="40" t="s">
        <v>172</v>
      </c>
      <c r="B57" s="41" t="s">
        <v>173</v>
      </c>
      <c r="C57" s="42" t="s">
        <v>34</v>
      </c>
      <c r="D57" s="43" t="s">
        <v>174</v>
      </c>
      <c r="E57" s="44">
        <v>51532</v>
      </c>
      <c r="F57" s="44"/>
      <c r="G57" s="44"/>
      <c r="H57" s="44"/>
      <c r="I57" s="44">
        <f t="shared" si="2"/>
        <v>0</v>
      </c>
      <c r="J57" s="44"/>
      <c r="K57" s="44">
        <v>261778</v>
      </c>
      <c r="L57" s="44"/>
      <c r="M57" s="44"/>
      <c r="N57" s="44"/>
      <c r="O57" s="44">
        <f t="shared" si="7"/>
        <v>0</v>
      </c>
      <c r="P57" s="44"/>
      <c r="Q57" s="42"/>
    </row>
    <row r="58" spans="1:17" ht="12.75">
      <c r="A58" s="40" t="s">
        <v>175</v>
      </c>
      <c r="B58" s="41" t="s">
        <v>176</v>
      </c>
      <c r="C58" s="42" t="s">
        <v>34</v>
      </c>
      <c r="D58" s="43" t="s">
        <v>177</v>
      </c>
      <c r="E58" s="44"/>
      <c r="F58" s="44"/>
      <c r="G58" s="44"/>
      <c r="H58" s="44"/>
      <c r="I58" s="44">
        <f t="shared" si="2"/>
        <v>0</v>
      </c>
      <c r="J58" s="44"/>
      <c r="K58" s="44"/>
      <c r="L58" s="44"/>
      <c r="M58" s="44"/>
      <c r="N58" s="44"/>
      <c r="O58" s="44">
        <f t="shared" si="7"/>
        <v>0</v>
      </c>
      <c r="P58" s="44"/>
      <c r="Q58" s="42"/>
    </row>
    <row r="59" spans="1:17" ht="17.25" customHeight="1">
      <c r="A59" s="53"/>
      <c r="B59" s="54" t="s">
        <v>178</v>
      </c>
      <c r="C59" s="54"/>
      <c r="D59" s="53"/>
      <c r="E59" s="44"/>
      <c r="F59" s="44"/>
      <c r="G59" s="44"/>
      <c r="H59" s="44"/>
      <c r="I59" s="44">
        <f t="shared" si="2"/>
        <v>0</v>
      </c>
      <c r="J59" s="44"/>
      <c r="K59" s="44"/>
      <c r="L59" s="44"/>
      <c r="M59" s="44"/>
      <c r="N59" s="44"/>
      <c r="O59" s="44">
        <f t="shared" si="7"/>
        <v>0</v>
      </c>
      <c r="P59" s="55"/>
      <c r="Q59" s="54"/>
    </row>
    <row r="60" spans="1:17" ht="12.75">
      <c r="A60" s="40" t="s">
        <v>179</v>
      </c>
      <c r="B60" s="41" t="s">
        <v>180</v>
      </c>
      <c r="C60" s="42" t="s">
        <v>34</v>
      </c>
      <c r="D60" s="43" t="s">
        <v>181</v>
      </c>
      <c r="E60" s="44">
        <v>1113934</v>
      </c>
      <c r="F60" s="44"/>
      <c r="G60" s="44"/>
      <c r="H60" s="44"/>
      <c r="I60" s="44">
        <f t="shared" si="2"/>
        <v>0</v>
      </c>
      <c r="J60" s="44"/>
      <c r="K60" s="44">
        <v>1341752</v>
      </c>
      <c r="L60" s="44"/>
      <c r="M60" s="44"/>
      <c r="N60" s="44"/>
      <c r="O60" s="44">
        <f t="shared" si="7"/>
        <v>0</v>
      </c>
      <c r="P60" s="44"/>
      <c r="Q60" s="42"/>
    </row>
    <row r="61" spans="1:17" ht="12.75">
      <c r="A61" s="40" t="s">
        <v>182</v>
      </c>
      <c r="B61" s="41" t="s">
        <v>183</v>
      </c>
      <c r="C61" s="42" t="s">
        <v>34</v>
      </c>
      <c r="D61" s="43" t="s">
        <v>184</v>
      </c>
      <c r="E61" s="44">
        <v>148385</v>
      </c>
      <c r="F61" s="44"/>
      <c r="G61" s="44"/>
      <c r="H61" s="44"/>
      <c r="I61" s="44">
        <f t="shared" si="2"/>
        <v>0</v>
      </c>
      <c r="J61" s="44"/>
      <c r="K61" s="44">
        <v>138984</v>
      </c>
      <c r="L61" s="44"/>
      <c r="M61" s="44"/>
      <c r="N61" s="44"/>
      <c r="O61" s="44">
        <f t="shared" si="7"/>
        <v>0</v>
      </c>
      <c r="P61" s="44"/>
      <c r="Q61" s="42"/>
    </row>
    <row r="62" spans="1:17" ht="63.75">
      <c r="A62" s="40" t="s">
        <v>185</v>
      </c>
      <c r="B62" s="41" t="s">
        <v>186</v>
      </c>
      <c r="C62" s="42" t="s">
        <v>34</v>
      </c>
      <c r="D62" s="43" t="s">
        <v>187</v>
      </c>
      <c r="E62" s="44">
        <v>107504</v>
      </c>
      <c r="F62" s="44">
        <v>1777</v>
      </c>
      <c r="G62" s="44"/>
      <c r="H62" s="44"/>
      <c r="I62" s="44">
        <f t="shared" si="2"/>
        <v>0</v>
      </c>
      <c r="J62" s="44"/>
      <c r="K62" s="44">
        <v>104924</v>
      </c>
      <c r="L62" s="44"/>
      <c r="M62" s="44"/>
      <c r="N62" s="44"/>
      <c r="O62" s="44">
        <f t="shared" si="7"/>
        <v>0</v>
      </c>
      <c r="P62" s="44"/>
      <c r="Q62" s="42"/>
    </row>
    <row r="63" spans="1:17" ht="38.25">
      <c r="A63" s="40" t="s">
        <v>188</v>
      </c>
      <c r="B63" s="41" t="s">
        <v>189</v>
      </c>
      <c r="C63" s="42" t="s">
        <v>34</v>
      </c>
      <c r="D63" s="43" t="s">
        <v>190</v>
      </c>
      <c r="E63" s="44">
        <f>E64+E65+E66+E67</f>
        <v>63075</v>
      </c>
      <c r="F63" s="44">
        <f aca="true" t="shared" si="10" ref="F63:P63">F64+F65+F66+F67</f>
        <v>2786</v>
      </c>
      <c r="G63" s="44">
        <f t="shared" si="10"/>
        <v>2786</v>
      </c>
      <c r="H63" s="44">
        <f t="shared" si="10"/>
        <v>0</v>
      </c>
      <c r="I63" s="44">
        <f t="shared" si="10"/>
        <v>2786</v>
      </c>
      <c r="J63" s="44">
        <f t="shared" si="10"/>
        <v>0</v>
      </c>
      <c r="K63" s="44">
        <f t="shared" si="10"/>
        <v>42932</v>
      </c>
      <c r="L63" s="44">
        <f t="shared" si="10"/>
        <v>1659</v>
      </c>
      <c r="M63" s="44">
        <f t="shared" si="10"/>
        <v>1659</v>
      </c>
      <c r="N63" s="44">
        <f t="shared" si="10"/>
        <v>0</v>
      </c>
      <c r="O63" s="44">
        <f t="shared" si="10"/>
        <v>1659</v>
      </c>
      <c r="P63" s="44">
        <f t="shared" si="10"/>
        <v>0</v>
      </c>
      <c r="Q63" s="42"/>
    </row>
    <row r="64" spans="1:17" ht="12.75">
      <c r="A64" s="40" t="s">
        <v>191</v>
      </c>
      <c r="B64" s="46" t="s">
        <v>192</v>
      </c>
      <c r="C64" s="42" t="s">
        <v>34</v>
      </c>
      <c r="D64" s="43"/>
      <c r="E64" s="44">
        <v>14700</v>
      </c>
      <c r="F64" s="44"/>
      <c r="G64" s="44"/>
      <c r="H64" s="44"/>
      <c r="I64" s="44">
        <f t="shared" si="2"/>
        <v>0</v>
      </c>
      <c r="J64" s="44"/>
      <c r="K64" s="44">
        <v>12007</v>
      </c>
      <c r="L64" s="44"/>
      <c r="M64" s="44"/>
      <c r="N64" s="44"/>
      <c r="O64" s="44">
        <f t="shared" si="7"/>
        <v>0</v>
      </c>
      <c r="P64" s="44"/>
      <c r="Q64" s="42"/>
    </row>
    <row r="65" spans="1:17" ht="25.5">
      <c r="A65" s="40" t="s">
        <v>193</v>
      </c>
      <c r="B65" s="46" t="s">
        <v>194</v>
      </c>
      <c r="C65" s="42" t="s">
        <v>34</v>
      </c>
      <c r="D65" s="43"/>
      <c r="E65" s="44">
        <v>13760</v>
      </c>
      <c r="F65" s="44"/>
      <c r="G65" s="44"/>
      <c r="H65" s="44"/>
      <c r="I65" s="44">
        <f t="shared" si="2"/>
        <v>0</v>
      </c>
      <c r="J65" s="44"/>
      <c r="K65" s="44">
        <v>13434</v>
      </c>
      <c r="L65" s="44"/>
      <c r="M65" s="44"/>
      <c r="N65" s="44"/>
      <c r="O65" s="44">
        <f t="shared" si="7"/>
        <v>0</v>
      </c>
      <c r="P65" s="44"/>
      <c r="Q65" s="42"/>
    </row>
    <row r="66" spans="1:17" ht="25.5">
      <c r="A66" s="40" t="s">
        <v>195</v>
      </c>
      <c r="B66" s="46" t="s">
        <v>196</v>
      </c>
      <c r="C66" s="42" t="s">
        <v>34</v>
      </c>
      <c r="D66" s="43"/>
      <c r="E66" s="44">
        <v>34615</v>
      </c>
      <c r="F66" s="44">
        <v>2786</v>
      </c>
      <c r="G66" s="44">
        <v>2786</v>
      </c>
      <c r="H66" s="44"/>
      <c r="I66" s="44">
        <f t="shared" si="2"/>
        <v>2786</v>
      </c>
      <c r="J66" s="44"/>
      <c r="K66" s="44">
        <v>17491</v>
      </c>
      <c r="L66" s="44">
        <v>1659</v>
      </c>
      <c r="M66" s="44">
        <v>1659</v>
      </c>
      <c r="N66" s="44"/>
      <c r="O66" s="44">
        <f t="shared" si="7"/>
        <v>1659</v>
      </c>
      <c r="P66" s="44"/>
      <c r="Q66" s="42"/>
    </row>
    <row r="67" spans="1:17" ht="12.75">
      <c r="A67" s="40" t="s">
        <v>197</v>
      </c>
      <c r="B67" s="46" t="s">
        <v>198</v>
      </c>
      <c r="C67" s="42" t="s">
        <v>34</v>
      </c>
      <c r="D67" s="43"/>
      <c r="E67" s="44"/>
      <c r="F67" s="44"/>
      <c r="G67" s="44"/>
      <c r="H67" s="44"/>
      <c r="I67" s="44">
        <f t="shared" si="2"/>
        <v>0</v>
      </c>
      <c r="J67" s="44"/>
      <c r="K67" s="44"/>
      <c r="L67" s="44"/>
      <c r="M67" s="44"/>
      <c r="N67" s="44"/>
      <c r="O67" s="44">
        <f t="shared" si="7"/>
        <v>0</v>
      </c>
      <c r="P67" s="44"/>
      <c r="Q67" s="42"/>
    </row>
    <row r="68" spans="1:17" ht="51">
      <c r="A68" s="40" t="s">
        <v>199</v>
      </c>
      <c r="B68" s="41" t="s">
        <v>200</v>
      </c>
      <c r="C68" s="42" t="s">
        <v>34</v>
      </c>
      <c r="D68" s="43" t="s">
        <v>201</v>
      </c>
      <c r="E68" s="44">
        <f>E24</f>
        <v>392185</v>
      </c>
      <c r="F68" s="44">
        <f aca="true" t="shared" si="11" ref="F68:P68">F24</f>
        <v>1378</v>
      </c>
      <c r="G68" s="44">
        <f t="shared" si="11"/>
        <v>1378</v>
      </c>
      <c r="H68" s="44">
        <f t="shared" si="11"/>
        <v>0</v>
      </c>
      <c r="I68" s="44">
        <f t="shared" si="11"/>
        <v>1378</v>
      </c>
      <c r="J68" s="44">
        <f t="shared" si="11"/>
        <v>0</v>
      </c>
      <c r="K68" s="44">
        <f t="shared" si="11"/>
        <v>333948</v>
      </c>
      <c r="L68" s="44">
        <f t="shared" si="11"/>
        <v>2301</v>
      </c>
      <c r="M68" s="44">
        <f t="shared" si="11"/>
        <v>2301</v>
      </c>
      <c r="N68" s="44">
        <f t="shared" si="11"/>
        <v>0</v>
      </c>
      <c r="O68" s="44">
        <f t="shared" si="11"/>
        <v>2301</v>
      </c>
      <c r="P68" s="44">
        <f t="shared" si="11"/>
        <v>0</v>
      </c>
      <c r="Q68" s="42"/>
    </row>
    <row r="69" spans="2:17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2.75">
      <c r="B70" s="56" t="s">
        <v>202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2:17" ht="12.75">
      <c r="B71" s="57" t="s">
        <v>203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2.75">
      <c r="B72" s="57" t="s">
        <v>204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2.75">
      <c r="B73" s="56" t="s">
        <v>205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2:17" ht="12.75">
      <c r="B74" s="58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1" t="s">
        <v>206</v>
      </c>
    </row>
    <row r="75" spans="2:17" ht="12.75">
      <c r="B75" s="59" t="s">
        <v>207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12.75">
      <c r="A76" s="76" t="s">
        <v>18</v>
      </c>
      <c r="B76" s="83" t="s">
        <v>19</v>
      </c>
      <c r="C76" s="83" t="s">
        <v>20</v>
      </c>
      <c r="D76" s="83" t="s">
        <v>21</v>
      </c>
      <c r="E76" s="83" t="s">
        <v>208</v>
      </c>
      <c r="F76" s="83" t="s">
        <v>91</v>
      </c>
      <c r="G76" s="84" t="s">
        <v>24</v>
      </c>
      <c r="H76" s="85"/>
      <c r="I76" s="85"/>
      <c r="J76" s="86"/>
      <c r="K76" s="83" t="s">
        <v>209</v>
      </c>
      <c r="L76" s="83" t="s">
        <v>93</v>
      </c>
      <c r="M76" s="84" t="s">
        <v>27</v>
      </c>
      <c r="N76" s="85"/>
      <c r="O76" s="85"/>
      <c r="P76" s="86"/>
      <c r="Q76" s="83" t="s">
        <v>94</v>
      </c>
    </row>
    <row r="77" spans="1:17" ht="76.5">
      <c r="A77" s="76"/>
      <c r="B77" s="83"/>
      <c r="C77" s="83"/>
      <c r="D77" s="83"/>
      <c r="E77" s="83"/>
      <c r="F77" s="83"/>
      <c r="G77" s="61" t="s">
        <v>95</v>
      </c>
      <c r="H77" s="61" t="s">
        <v>96</v>
      </c>
      <c r="I77" s="61" t="s">
        <v>97</v>
      </c>
      <c r="J77" s="61" t="s">
        <v>31</v>
      </c>
      <c r="K77" s="83"/>
      <c r="L77" s="83"/>
      <c r="M77" s="61" t="s">
        <v>95</v>
      </c>
      <c r="N77" s="61" t="s">
        <v>96</v>
      </c>
      <c r="O77" s="61" t="s">
        <v>97</v>
      </c>
      <c r="P77" s="61" t="s">
        <v>31</v>
      </c>
      <c r="Q77" s="83"/>
    </row>
    <row r="78" spans="1:17" ht="27.75" customHeight="1">
      <c r="A78" s="62"/>
      <c r="B78" s="38">
        <v>1</v>
      </c>
      <c r="C78" s="38">
        <v>2</v>
      </c>
      <c r="D78" s="38">
        <v>3</v>
      </c>
      <c r="E78" s="38">
        <v>4</v>
      </c>
      <c r="F78" s="38">
        <v>5</v>
      </c>
      <c r="G78" s="38">
        <v>6</v>
      </c>
      <c r="H78" s="38">
        <v>7</v>
      </c>
      <c r="I78" s="39" t="s">
        <v>210</v>
      </c>
      <c r="J78" s="38">
        <v>9</v>
      </c>
      <c r="K78" s="38">
        <v>10</v>
      </c>
      <c r="L78" s="38">
        <v>11</v>
      </c>
      <c r="M78" s="38">
        <v>12</v>
      </c>
      <c r="N78" s="38">
        <v>13</v>
      </c>
      <c r="O78" s="39" t="s">
        <v>99</v>
      </c>
      <c r="P78" s="38">
        <v>15</v>
      </c>
      <c r="Q78" s="38">
        <v>16</v>
      </c>
    </row>
    <row r="79" spans="1:17" ht="17.25" customHeight="1">
      <c r="A79" s="17" t="s">
        <v>32</v>
      </c>
      <c r="B79" s="41" t="s">
        <v>211</v>
      </c>
      <c r="C79" s="63" t="s">
        <v>34</v>
      </c>
      <c r="D79" s="64" t="s">
        <v>212</v>
      </c>
      <c r="E79" s="44">
        <v>216224</v>
      </c>
      <c r="F79" s="44">
        <v>543</v>
      </c>
      <c r="G79" s="65" t="s">
        <v>213</v>
      </c>
      <c r="H79" s="65" t="s">
        <v>213</v>
      </c>
      <c r="I79" s="65" t="s">
        <v>213</v>
      </c>
      <c r="J79" s="65" t="s">
        <v>213</v>
      </c>
      <c r="K79" s="44">
        <v>190219</v>
      </c>
      <c r="L79" s="44">
        <v>493</v>
      </c>
      <c r="M79" s="65" t="s">
        <v>213</v>
      </c>
      <c r="N79" s="65" t="s">
        <v>213</v>
      </c>
      <c r="O79" s="65" t="s">
        <v>213</v>
      </c>
      <c r="P79" s="65" t="s">
        <v>213</v>
      </c>
      <c r="Q79" s="65"/>
    </row>
    <row r="80" spans="1:17" ht="25.5">
      <c r="A80" s="66"/>
      <c r="B80" s="41" t="s">
        <v>214</v>
      </c>
      <c r="C80" s="63" t="s">
        <v>34</v>
      </c>
      <c r="D80" s="64" t="s">
        <v>215</v>
      </c>
      <c r="E80" s="65" t="s">
        <v>213</v>
      </c>
      <c r="F80" s="65" t="s">
        <v>213</v>
      </c>
      <c r="G80" s="65">
        <v>543</v>
      </c>
      <c r="H80" s="65"/>
      <c r="I80" s="65" t="s">
        <v>213</v>
      </c>
      <c r="J80" s="65" t="s">
        <v>213</v>
      </c>
      <c r="K80" s="65" t="s">
        <v>213</v>
      </c>
      <c r="L80" s="65" t="s">
        <v>213</v>
      </c>
      <c r="M80" s="65">
        <v>493</v>
      </c>
      <c r="N80" s="65"/>
      <c r="O80" s="65" t="s">
        <v>213</v>
      </c>
      <c r="P80" s="65" t="s">
        <v>213</v>
      </c>
      <c r="Q80" s="65"/>
    </row>
    <row r="81" spans="1:17" ht="63.75">
      <c r="A81" s="17" t="s">
        <v>37</v>
      </c>
      <c r="B81" s="41" t="s">
        <v>216</v>
      </c>
      <c r="C81" s="63" t="s">
        <v>34</v>
      </c>
      <c r="D81" s="64" t="s">
        <v>217</v>
      </c>
      <c r="E81" s="65" t="s">
        <v>213</v>
      </c>
      <c r="F81" s="65" t="s">
        <v>213</v>
      </c>
      <c r="G81" s="65"/>
      <c r="H81" s="65"/>
      <c r="I81" s="65" t="s">
        <v>213</v>
      </c>
      <c r="J81" s="65" t="s">
        <v>213</v>
      </c>
      <c r="K81" s="65" t="s">
        <v>213</v>
      </c>
      <c r="L81" s="65" t="s">
        <v>213</v>
      </c>
      <c r="M81" s="65"/>
      <c r="N81" s="65"/>
      <c r="O81" s="65" t="s">
        <v>213</v>
      </c>
      <c r="P81" s="65" t="s">
        <v>213</v>
      </c>
      <c r="Q81" s="65"/>
    </row>
    <row r="82" spans="1:17" ht="63.75">
      <c r="A82" s="17" t="s">
        <v>41</v>
      </c>
      <c r="B82" s="41" t="s">
        <v>218</v>
      </c>
      <c r="C82" s="63" t="s">
        <v>34</v>
      </c>
      <c r="D82" s="64" t="s">
        <v>219</v>
      </c>
      <c r="E82" s="65" t="s">
        <v>213</v>
      </c>
      <c r="F82" s="65" t="s">
        <v>213</v>
      </c>
      <c r="G82" s="65"/>
      <c r="H82" s="65"/>
      <c r="I82" s="65" t="s">
        <v>213</v>
      </c>
      <c r="J82" s="65" t="s">
        <v>213</v>
      </c>
      <c r="K82" s="65" t="s">
        <v>213</v>
      </c>
      <c r="L82" s="65" t="s">
        <v>213</v>
      </c>
      <c r="M82" s="65"/>
      <c r="N82" s="65"/>
      <c r="O82" s="65" t="s">
        <v>213</v>
      </c>
      <c r="P82" s="65" t="s">
        <v>213</v>
      </c>
      <c r="Q82" s="65"/>
    </row>
    <row r="83" spans="1:17" ht="12.75">
      <c r="A83" s="17" t="s">
        <v>44</v>
      </c>
      <c r="B83" s="41" t="s">
        <v>220</v>
      </c>
      <c r="C83" s="63" t="s">
        <v>34</v>
      </c>
      <c r="D83" s="64" t="s">
        <v>221</v>
      </c>
      <c r="E83" s="44">
        <v>276008</v>
      </c>
      <c r="F83" s="44">
        <v>7186</v>
      </c>
      <c r="G83" s="65" t="s">
        <v>213</v>
      </c>
      <c r="H83" s="65" t="s">
        <v>213</v>
      </c>
      <c r="I83" s="65"/>
      <c r="J83" s="65"/>
      <c r="K83" s="44">
        <v>354286</v>
      </c>
      <c r="L83" s="44">
        <v>8962</v>
      </c>
      <c r="M83" s="65" t="s">
        <v>213</v>
      </c>
      <c r="N83" s="65" t="s">
        <v>213</v>
      </c>
      <c r="O83" s="65"/>
      <c r="P83" s="65"/>
      <c r="Q83" s="65"/>
    </row>
    <row r="84" spans="1:17" ht="12.75">
      <c r="A84" s="17" t="s">
        <v>47</v>
      </c>
      <c r="B84" s="41" t="s">
        <v>222</v>
      </c>
      <c r="C84" s="63" t="s">
        <v>34</v>
      </c>
      <c r="D84" s="64" t="s">
        <v>223</v>
      </c>
      <c r="E84" s="44">
        <v>433108</v>
      </c>
      <c r="F84" s="44"/>
      <c r="G84" s="65" t="s">
        <v>213</v>
      </c>
      <c r="H84" s="65" t="s">
        <v>213</v>
      </c>
      <c r="I84" s="65"/>
      <c r="J84" s="65"/>
      <c r="K84" s="44">
        <v>501525</v>
      </c>
      <c r="L84" s="44"/>
      <c r="M84" s="65" t="s">
        <v>213</v>
      </c>
      <c r="N84" s="65" t="s">
        <v>213</v>
      </c>
      <c r="O84" s="65"/>
      <c r="P84" s="65"/>
      <c r="Q84" s="65"/>
    </row>
    <row r="85" spans="1:17" ht="12.75">
      <c r="A85" s="17" t="s">
        <v>50</v>
      </c>
      <c r="B85" s="41" t="s">
        <v>224</v>
      </c>
      <c r="C85" s="63" t="s">
        <v>34</v>
      </c>
      <c r="D85" s="64" t="s">
        <v>225</v>
      </c>
      <c r="E85" s="44">
        <v>69646</v>
      </c>
      <c r="F85" s="44"/>
      <c r="G85" s="65" t="s">
        <v>213</v>
      </c>
      <c r="H85" s="65" t="s">
        <v>213</v>
      </c>
      <c r="I85" s="65"/>
      <c r="J85" s="65"/>
      <c r="K85" s="44">
        <v>34403</v>
      </c>
      <c r="L85" s="44"/>
      <c r="M85" s="65" t="s">
        <v>213</v>
      </c>
      <c r="N85" s="65" t="s">
        <v>213</v>
      </c>
      <c r="O85" s="65"/>
      <c r="P85" s="65"/>
      <c r="Q85" s="65"/>
    </row>
    <row r="86" spans="2:17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12.75">
      <c r="B87" s="56" t="s">
        <v>202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2:17" ht="12.75">
      <c r="B88" s="57" t="s">
        <v>203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t="12.75">
      <c r="B89" s="57" t="s">
        <v>204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t="21.75" customHeight="1">
      <c r="B91" s="27" t="s">
        <v>82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67"/>
      <c r="N91" s="67"/>
      <c r="O91" s="67"/>
      <c r="P91" s="4"/>
      <c r="Q91" s="68" t="s">
        <v>83</v>
      </c>
    </row>
    <row r="92" spans="2:17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82" t="s">
        <v>84</v>
      </c>
      <c r="N92" s="82"/>
      <c r="O92" s="82"/>
      <c r="P92" s="4"/>
      <c r="Q92" s="30"/>
    </row>
    <row r="93" spans="2:17" ht="23.25" customHeight="1">
      <c r="B93" s="27" t="s">
        <v>85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67"/>
      <c r="N93" s="67"/>
      <c r="O93" s="67"/>
      <c r="P93" s="4"/>
      <c r="Q93" s="68" t="s">
        <v>86</v>
      </c>
    </row>
    <row r="94" spans="2:17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82" t="s">
        <v>84</v>
      </c>
      <c r="N94" s="82"/>
      <c r="O94" s="82"/>
      <c r="P94" s="4"/>
      <c r="Q94" s="69"/>
    </row>
  </sheetData>
  <sheetProtection/>
  <mergeCells count="31">
    <mergeCell ref="D14:F14"/>
    <mergeCell ref="B3:Q3"/>
    <mergeCell ref="B4:Q4"/>
    <mergeCell ref="D11:F11"/>
    <mergeCell ref="D12:F12"/>
    <mergeCell ref="D13:F13"/>
    <mergeCell ref="D15:F15"/>
    <mergeCell ref="A18:A19"/>
    <mergeCell ref="B18:B19"/>
    <mergeCell ref="C18:C19"/>
    <mergeCell ref="D18:D19"/>
    <mergeCell ref="E18:E19"/>
    <mergeCell ref="F18:F19"/>
    <mergeCell ref="A76:A77"/>
    <mergeCell ref="B76:B77"/>
    <mergeCell ref="C76:C77"/>
    <mergeCell ref="D76:D77"/>
    <mergeCell ref="E76:E77"/>
    <mergeCell ref="Q76:Q77"/>
    <mergeCell ref="G18:J18"/>
    <mergeCell ref="K18:K19"/>
    <mergeCell ref="L18:L19"/>
    <mergeCell ref="M18:P18"/>
    <mergeCell ref="Q18:Q19"/>
    <mergeCell ref="M92:O92"/>
    <mergeCell ref="M94:O94"/>
    <mergeCell ref="F76:F77"/>
    <mergeCell ref="G76:J76"/>
    <mergeCell ref="K76:K77"/>
    <mergeCell ref="L76:L77"/>
    <mergeCell ref="M76:P76"/>
  </mergeCells>
  <printOptions horizontalCentered="1"/>
  <pageMargins left="0.11811023622047245" right="0.11811023622047245" top="0.7480314960629921" bottom="0.35433070866141736" header="0.31496062992125984" footer="0.31496062992125984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sgb</dc:creator>
  <cp:keywords/>
  <dc:description/>
  <cp:lastModifiedBy>kon</cp:lastModifiedBy>
  <dcterms:created xsi:type="dcterms:W3CDTF">2013-06-05T07:33:02Z</dcterms:created>
  <dcterms:modified xsi:type="dcterms:W3CDTF">2013-06-05T07:54:27Z</dcterms:modified>
  <cp:category/>
  <cp:version/>
  <cp:contentType/>
  <cp:contentStatus/>
</cp:coreProperties>
</file>